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ler\Desktop\Mel\2022_06 - F-M TV\"/>
    </mc:Choice>
  </mc:AlternateContent>
  <xr:revisionPtr revIDLastSave="0" documentId="8_{F0E64AC0-8442-44BB-AFF9-093652A8CDEC}" xr6:coauthVersionLast="45" xr6:coauthVersionMax="45" xr10:uidLastSave="{00000000-0000-0000-0000-000000000000}"/>
  <bookViews>
    <workbookView xWindow="-120" yWindow="-120" windowWidth="290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Pol'!$A$1:$Y$96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17" i="1" s="1"/>
  <c r="I53" i="1"/>
  <c r="I52" i="1"/>
  <c r="I51" i="1"/>
  <c r="I50" i="1"/>
  <c r="I49" i="1"/>
  <c r="G41" i="1"/>
  <c r="F41" i="1"/>
  <c r="G40" i="1"/>
  <c r="F40" i="1"/>
  <c r="G39" i="1"/>
  <c r="F39" i="1"/>
  <c r="G86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K10" i="12" s="1"/>
  <c r="O12" i="12"/>
  <c r="O10" i="12" s="1"/>
  <c r="Q12" i="12"/>
  <c r="V12" i="12"/>
  <c r="V10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G23" i="12" s="1"/>
  <c r="I24" i="12"/>
  <c r="K24" i="12"/>
  <c r="K23" i="12" s="1"/>
  <c r="O24" i="12"/>
  <c r="O23" i="12" s="1"/>
  <c r="Q24" i="12"/>
  <c r="V24" i="12"/>
  <c r="V23" i="12" s="1"/>
  <c r="G25" i="12"/>
  <c r="I25" i="12"/>
  <c r="I23" i="12" s="1"/>
  <c r="K25" i="12"/>
  <c r="M25" i="12"/>
  <c r="O25" i="12"/>
  <c r="Q25" i="12"/>
  <c r="Q23" i="12" s="1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6" i="12"/>
  <c r="G55" i="12" s="1"/>
  <c r="I56" i="12"/>
  <c r="K56" i="12"/>
  <c r="K55" i="12" s="1"/>
  <c r="O56" i="12"/>
  <c r="O55" i="12" s="1"/>
  <c r="Q56" i="12"/>
  <c r="V56" i="12"/>
  <c r="V55" i="12" s="1"/>
  <c r="G57" i="12"/>
  <c r="I57" i="12"/>
  <c r="I55" i="12" s="1"/>
  <c r="K57" i="12"/>
  <c r="M57" i="12"/>
  <c r="O57" i="12"/>
  <c r="Q57" i="12"/>
  <c r="Q55" i="12" s="1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9" i="12"/>
  <c r="I69" i="12"/>
  <c r="I68" i="12" s="1"/>
  <c r="K69" i="12"/>
  <c r="M69" i="12"/>
  <c r="O69" i="12"/>
  <c r="Q69" i="12"/>
  <c r="Q68" i="12" s="1"/>
  <c r="V69" i="12"/>
  <c r="G70" i="12"/>
  <c r="M70" i="12" s="1"/>
  <c r="I70" i="12"/>
  <c r="K70" i="12"/>
  <c r="K68" i="12" s="1"/>
  <c r="O70" i="12"/>
  <c r="Q70" i="12"/>
  <c r="V70" i="12"/>
  <c r="V68" i="12" s="1"/>
  <c r="G71" i="12"/>
  <c r="I71" i="12"/>
  <c r="K71" i="12"/>
  <c r="M71" i="12"/>
  <c r="O71" i="12"/>
  <c r="Q71" i="12"/>
  <c r="V71" i="12"/>
  <c r="G72" i="12"/>
  <c r="G68" i="12" s="1"/>
  <c r="I72" i="12"/>
  <c r="K72" i="12"/>
  <c r="O72" i="12"/>
  <c r="O68" i="12" s="1"/>
  <c r="Q72" i="12"/>
  <c r="V72" i="12"/>
  <c r="I73" i="12"/>
  <c r="Q73" i="12"/>
  <c r="G74" i="12"/>
  <c r="M74" i="12" s="1"/>
  <c r="M73" i="12" s="1"/>
  <c r="I74" i="12"/>
  <c r="K74" i="12"/>
  <c r="K73" i="12" s="1"/>
  <c r="O74" i="12"/>
  <c r="O73" i="12" s="1"/>
  <c r="Q74" i="12"/>
  <c r="V74" i="12"/>
  <c r="V73" i="12" s="1"/>
  <c r="G75" i="12"/>
  <c r="I75" i="12"/>
  <c r="K75" i="12"/>
  <c r="M75" i="12"/>
  <c r="O75" i="12"/>
  <c r="Q75" i="12"/>
  <c r="V75" i="12"/>
  <c r="G76" i="12"/>
  <c r="G77" i="12"/>
  <c r="I77" i="12"/>
  <c r="I76" i="12" s="1"/>
  <c r="K77" i="12"/>
  <c r="M77" i="12"/>
  <c r="O77" i="12"/>
  <c r="Q77" i="12"/>
  <c r="Q76" i="12" s="1"/>
  <c r="V77" i="12"/>
  <c r="G78" i="12"/>
  <c r="M78" i="12" s="1"/>
  <c r="I78" i="12"/>
  <c r="K78" i="12"/>
  <c r="K76" i="12" s="1"/>
  <c r="O78" i="12"/>
  <c r="Q78" i="12"/>
  <c r="V78" i="12"/>
  <c r="V76" i="12" s="1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O76" i="12" s="1"/>
  <c r="Q80" i="12"/>
  <c r="V80" i="12"/>
  <c r="G81" i="12"/>
  <c r="I81" i="12"/>
  <c r="K81" i="12"/>
  <c r="M81" i="12"/>
  <c r="O81" i="12"/>
  <c r="Q81" i="12"/>
  <c r="V81" i="12"/>
  <c r="K82" i="12"/>
  <c r="V82" i="12"/>
  <c r="G83" i="12"/>
  <c r="I83" i="12"/>
  <c r="I82" i="12" s="1"/>
  <c r="K83" i="12"/>
  <c r="M83" i="12"/>
  <c r="O83" i="12"/>
  <c r="Q83" i="12"/>
  <c r="Q82" i="12" s="1"/>
  <c r="V83" i="12"/>
  <c r="G84" i="12"/>
  <c r="G82" i="12" s="1"/>
  <c r="I84" i="12"/>
  <c r="K84" i="12"/>
  <c r="O84" i="12"/>
  <c r="O82" i="12" s="1"/>
  <c r="Q84" i="12"/>
  <c r="V84" i="12"/>
  <c r="AE86" i="12"/>
  <c r="AF86" i="12"/>
  <c r="I20" i="1"/>
  <c r="I19" i="1"/>
  <c r="I18" i="1"/>
  <c r="I16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57" i="1" l="1"/>
  <c r="A23" i="1"/>
  <c r="A24" i="1" s="1"/>
  <c r="G24" i="1" s="1"/>
  <c r="A27" i="1" s="1"/>
  <c r="A29" i="1" s="1"/>
  <c r="G29" i="1" s="1"/>
  <c r="G27" i="1" s="1"/>
  <c r="G28" i="1"/>
  <c r="M76" i="12"/>
  <c r="M68" i="12"/>
  <c r="M84" i="12"/>
  <c r="M82" i="12" s="1"/>
  <c r="G73" i="12"/>
  <c r="M72" i="12"/>
  <c r="M56" i="12"/>
  <c r="M55" i="12" s="1"/>
  <c r="M24" i="12"/>
  <c r="M23" i="12" s="1"/>
  <c r="M12" i="12"/>
  <c r="M10" i="12" s="1"/>
  <c r="J40" i="1"/>
  <c r="J39" i="1"/>
  <c r="J42" i="1" s="1"/>
  <c r="J41" i="1"/>
  <c r="H42" i="1"/>
  <c r="I21" i="1"/>
  <c r="J28" i="1"/>
  <c r="J26" i="1"/>
  <c r="G38" i="1"/>
  <c r="F38" i="1"/>
  <c r="J23" i="1"/>
  <c r="J24" i="1"/>
  <c r="J25" i="1"/>
  <c r="J27" i="1"/>
  <c r="E24" i="1"/>
  <c r="E26" i="1"/>
  <c r="J56" i="1" l="1"/>
  <c r="J54" i="1"/>
  <c r="J51" i="1"/>
  <c r="J52" i="1"/>
  <c r="J53" i="1"/>
  <c r="J50" i="1"/>
  <c r="J55" i="1"/>
  <c r="J49" i="1"/>
  <c r="J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Roman Maléř</author>
  </authors>
  <commentList>
    <comment ref="S6" authorId="0" shapeId="0" xr:uid="{ED506931-320C-4BB5-91C6-8CEC5020AA3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1BE0604-647C-4561-9778-F1179378D0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<sst xmlns="http://schemas.openxmlformats.org/spreadsheetml/2006/main" count="744" uniqueCount="271">
  <si>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</si>
  <si>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</si>
  <si>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</si>
  <si>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</si>
  <si>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</si>
  <si>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</si>
  <si>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</si>
  <si>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</si>
  <si>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</si>
  <si>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</si>
  <si>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</si>
  <si>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</si>
  <si>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</si>
  <si>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</si>
  <si>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</si>
  <si>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</si>
  <si>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</si>
  <si>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</si>
  <si>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</si>
  <si>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</si>
  <si>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</si>
  <si>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</si>
  <si>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</si>
  <si>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</si>
  <si>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</si>
  <si>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</si>
  <si>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</si>
  <si>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</si>
  <si>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</si>
  <si>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</si>
  <si>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</si>
  <si>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</si>
  <si>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</si>
  <si>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</si>
  <si>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</si>
  <si>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</si>
  <si>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</si>
  <si>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</si>
  <si>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</si>
  <si>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</si>
  <si>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</si>
  <si>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</si>
  <si>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</si>
  <si>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</si>
  <si>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TV+ÚT</t>
  </si>
  <si>
    <t>Výměna rozvodu TV a oprava izolací ÚT</t>
  </si>
  <si>
    <t>Objekt:</t>
  </si>
  <si>
    <t>Rozpočet:</t>
  </si>
  <si>
    <t>9</t>
  </si>
  <si>
    <t>Výměna rozvodu TV a oprava izolací ÚT v domech č.p. 1886–1892 na ul. Frýdlantská, Frýdek-Místek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</si>
  <si>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</si>
  <si>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</si>
  <si>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</si>
  <si>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</si>
  <si>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</si>
  <si>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</si>
  <si>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</si>
  <si>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713</t>
  </si>
  <si>
    <t>Izolace tepelné</t>
  </si>
  <si>
    <t>722</t>
  </si>
  <si>
    <t>Vnitřní vodovod</t>
  </si>
  <si>
    <t>733</t>
  </si>
  <si>
    <t>Rozvod potrubí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</si>
  <si>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</si>
  <si>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</si>
  <si>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</si>
  <si>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</si>
  <si>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</si>
  <si>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</si>
  <si>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</si>
  <si>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</si>
  <si>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</si>
  <si>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</si>
  <si>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</si>
  <si>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</si>
  <si>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</si>
  <si>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</si>
  <si>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</si>
  <si>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</si>
  <si>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</si>
  <si>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</si>
  <si>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</si>
  <si>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</si>
  <si>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</si>
  <si>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</si>
  <si>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</si>
  <si>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</si>
  <si>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</si>
  <si>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</si>
  <si>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</si>
  <si>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</si>
  <si>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</si>
  <si>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</si>
  <si>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</si>
  <si>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</si>
  <si>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</si>
  <si>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</si>
  <si>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</si>
  <si>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</si>
  <si>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</si>
  <si>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909      R00</t>
  </si>
  <si>
    <t>Hzs-nezmeritelne stavebni prace</t>
  </si>
  <si>
    <t>h</t>
  </si>
  <si>
    <t>Prav.M</t>
  </si>
  <si>
    <t>RTS 22/ II</t>
  </si>
  <si>
    <t>HZS</t>
  </si>
  <si>
    <t>Běžná</t>
  </si>
  <si>
    <t>POL10_</t>
  </si>
  <si>
    <t>283233621R</t>
  </si>
  <si>
    <t>Páska lepicí 5 cm x 50 m AL fólie</t>
  </si>
  <si>
    <t>kus</t>
  </si>
  <si>
    <t>SPCM</t>
  </si>
  <si>
    <t>Indiv</t>
  </si>
  <si>
    <t>Specifikace</t>
  </si>
  <si>
    <t>POL3_</t>
  </si>
  <si>
    <t>631547114R</t>
  </si>
  <si>
    <t>Pouzdro potrubní izolační ALS 28/30 mm kamenná vlna s polepem Al fólií vyztuženou skleněnou mřížkou</t>
  </si>
  <si>
    <t>m</t>
  </si>
  <si>
    <t>Kalkul</t>
  </si>
  <si>
    <t>631547115R</t>
  </si>
  <si>
    <t>Pouzdro potrubní izolační ALS 35/30 mm kamenná vlna s polepem Al fólií vyztuženou skleněnou mřížkou</t>
  </si>
  <si>
    <t>631547116R</t>
  </si>
  <si>
    <t>Pouzdro potrubní izolační ALS 42/30 mm kamenná vlna s polepem Al fólií vyztuženou skleněnou mřížkou</t>
  </si>
  <si>
    <t>631547218R</t>
  </si>
  <si>
    <t>Pouzdro potrubní izolační ALS 54/40 mm kamenná vlna s polepem Al fólií vyztuženou skleněnou mřížkou</t>
  </si>
  <si>
    <t>631547219R</t>
  </si>
  <si>
    <t>Pouzdro potrubní izolační ALS 60/40 mm kamenná vlna s polepem Al fólií vyztuženou skleněnou mřížkou</t>
  </si>
  <si>
    <t>631547220R</t>
  </si>
  <si>
    <t>Pouzdro potrubní izolační ALS 64/40 mm kamenná vlna s polepem Al fólií vyztuženou skleněnou mřížkou</t>
  </si>
  <si>
    <t>631547322R</t>
  </si>
  <si>
    <t>Pouzdro potrubní izolační ALS 76/50 mm kamenná vlna s polepem Al fólií vyztuženou skleněnou mřížkou</t>
  </si>
  <si>
    <t>631547323R</t>
  </si>
  <si>
    <t>Pouzdro potrubní izolační ALS 89/50 mm kamenná vlna s polepem Al fólií vyztuženou skleněnou mřížkou</t>
  </si>
  <si>
    <t>713400832R00</t>
  </si>
  <si>
    <t>Odstranění pevné izolace potrubí včetně úpravy</t>
  </si>
  <si>
    <t>m2</t>
  </si>
  <si>
    <t>Práce</t>
  </si>
  <si>
    <t>POL1_</t>
  </si>
  <si>
    <t>713411131R00</t>
  </si>
  <si>
    <t>Izolace tepelná potrubí pásy LSP do konstr.1vrstvá</t>
  </si>
  <si>
    <t>998713201R00</t>
  </si>
  <si>
    <t>Přesun hmot pro izolace tepelné, výšky do 6 m</t>
  </si>
  <si>
    <t>Přesun hmot</t>
  </si>
  <si>
    <t>POL7_</t>
  </si>
  <si>
    <t>001</t>
  </si>
  <si>
    <t>Svěrná spojka T-kus, D75/63</t>
  </si>
  <si>
    <t>Vlastní</t>
  </si>
  <si>
    <t>002</t>
  </si>
  <si>
    <t>Svěrná spojka T-kus, D50/50</t>
  </si>
  <si>
    <t>423916622R</t>
  </si>
  <si>
    <t>Žlab pro plast. potrubí PPR 25mm, L 2m</t>
  </si>
  <si>
    <t>423916623R</t>
  </si>
  <si>
    <t>Žlab pro plast. potrubí PPR 32mm, L 2m</t>
  </si>
  <si>
    <t>72201</t>
  </si>
  <si>
    <t>Vyvažovací ventil DN 15 D 9505</t>
  </si>
  <si>
    <t>72202</t>
  </si>
  <si>
    <t>Vyvažovací ventil DN 10 D 9505</t>
  </si>
  <si>
    <t>722170804R00</t>
  </si>
  <si>
    <t>Demontáž rozvodů vody z plastů do D 63</t>
  </si>
  <si>
    <t>722170911R00</t>
  </si>
  <si>
    <t>Přechodka s kovovým závitem do D 32</t>
  </si>
  <si>
    <t>POL1_7</t>
  </si>
  <si>
    <t>722170914R00</t>
  </si>
  <si>
    <t>Přechodka s kovovým závitem do D 63</t>
  </si>
  <si>
    <t>722172913R00</t>
  </si>
  <si>
    <t>Propojení plastového potrubí polyf.D 25 mm,vodovod</t>
  </si>
  <si>
    <t>RTS 22/ I</t>
  </si>
  <si>
    <t>722172915R00</t>
  </si>
  <si>
    <t>Propojení plastového potrubí polyf.D 40 mm,vodovod</t>
  </si>
  <si>
    <t>722172967R00</t>
  </si>
  <si>
    <t>Vsazení odbočky do plastového potrubí polyfuzí včetně T-kusu D 63 mm, vodovod</t>
  </si>
  <si>
    <t>722172968R00</t>
  </si>
  <si>
    <t>Vsazení odbočky do plastového potrubí polyfuzí včetně T-kusu D 75 mm, vodovod</t>
  </si>
  <si>
    <t>722178712R00</t>
  </si>
  <si>
    <t>Potrubí vícevrstvé vodovodní,Wavin Basalt Plus, polyfuzně svařené, D 25 x 3,5 mm</t>
  </si>
  <si>
    <t>722178713R00</t>
  </si>
  <si>
    <t>Potrubí vícevrstvé vodovodní,Wavin Basalt Plus, polyfuzně svařené, D 32 x 4,4 mm</t>
  </si>
  <si>
    <t>722178714R00</t>
  </si>
  <si>
    <t>Potrubí vícevrstvé vodovodní,Wavin Basalt Plus, polyfuzně svařené, D 40 x 5,5 mm</t>
  </si>
  <si>
    <t>722178715R00</t>
  </si>
  <si>
    <t>Potrubí vícevrstvé vodovodní,Wavin Basalt Plus, polyfuzně svařené, D 50 x 6,9 mm</t>
  </si>
  <si>
    <t>722178716R00</t>
  </si>
  <si>
    <t>Potrubí vícevrstvé vodovodní,Wavin Basalt Plus, polyfuzně svařené, D 63 x 8,6 mm</t>
  </si>
  <si>
    <t>722181817R00</t>
  </si>
  <si>
    <t>Demontáž plstěných pásů z trub D 150 mm</t>
  </si>
  <si>
    <t>722190901R00</t>
  </si>
  <si>
    <t>Uzavření/otevření vodovodního potrubí při opravě</t>
  </si>
  <si>
    <t>722237122R00</t>
  </si>
  <si>
    <t>Kohout vod.kul.,2xvnitř.záv. DN 20</t>
  </si>
  <si>
    <t>722237124R00</t>
  </si>
  <si>
    <t>Kohout vod.kul.,2xvnitř.záv. DN 32</t>
  </si>
  <si>
    <t>722237125R00</t>
  </si>
  <si>
    <t>Kohout vod.kul.,2xvnitř.záv. DN 40</t>
  </si>
  <si>
    <t>722237126R00</t>
  </si>
  <si>
    <t>Kohout vod.kul.,2xvnitř.záv.DN 50</t>
  </si>
  <si>
    <t>722239101R00</t>
  </si>
  <si>
    <t>Montáž vodovodních armatur 2závity, G 1/2"</t>
  </si>
  <si>
    <t>722290226R00</t>
  </si>
  <si>
    <t>Zkouška tlaku potrubí závitového DN 50</t>
  </si>
  <si>
    <t>722290229R00</t>
  </si>
  <si>
    <t>Zkouška tlaku potrubí závitového DN 100</t>
  </si>
  <si>
    <t>722290234R00</t>
  </si>
  <si>
    <t>Proplach a dezinfekce vodovod.potrubí DN 80</t>
  </si>
  <si>
    <t>734200822R00</t>
  </si>
  <si>
    <t>Demontáž armatur se 2závity do G 1</t>
  </si>
  <si>
    <t>734209112R00</t>
  </si>
  <si>
    <t>Montáž armatur závitových,se 2závity, G 3/8</t>
  </si>
  <si>
    <t>998722201R00</t>
  </si>
  <si>
    <t>Přesun hmot pro vnitřní vodovod, výšky do 6 m</t>
  </si>
  <si>
    <t>73301</t>
  </si>
  <si>
    <t>Vypuštění a napuštění systému</t>
  </si>
  <si>
    <t>kompl</t>
  </si>
  <si>
    <t>733110808R00</t>
  </si>
  <si>
    <t>Demontáž potrubí ocelového závitového do DN 32-50</t>
  </si>
  <si>
    <t>733110810R00</t>
  </si>
  <si>
    <t>Demontáž potrubí ocelového závitového do DN 50-80</t>
  </si>
  <si>
    <t>733111118R00</t>
  </si>
  <si>
    <t>Potrubí závit. bezešvé běžné v kotelnách DN 50</t>
  </si>
  <si>
    <t>733123919R00</t>
  </si>
  <si>
    <t>Svařovaný spoj potrubí ocelového hladkého D 60 mm</t>
  </si>
  <si>
    <t>733123921R00</t>
  </si>
  <si>
    <t>Svařovaný spoj potrubí ocelového hladkého D 76 mm</t>
  </si>
  <si>
    <t>733124124R00</t>
  </si>
  <si>
    <t>Zhotov.přechodu z trub.hladkých kováním 80/65</t>
  </si>
  <si>
    <t>733190108R00</t>
  </si>
  <si>
    <t>Tlaková zkouška potrubí  DN 50</t>
  </si>
  <si>
    <t>733191918R00</t>
  </si>
  <si>
    <t>Zaslepení potrubí zkováním a zavařením DN 50</t>
  </si>
  <si>
    <t>733194925R00</t>
  </si>
  <si>
    <t>Oprava-navaření odbočky na potrubí,D odbočky 89</t>
  </si>
  <si>
    <t>904      R02</t>
  </si>
  <si>
    <t>Hzs-zkousky v ramci montaz.praci Topná zkouška</t>
  </si>
  <si>
    <t>998733201R00</t>
  </si>
  <si>
    <t>Přesun hmot pro rozvody potrubí, výšky do 6 m</t>
  </si>
  <si>
    <t>76701</t>
  </si>
  <si>
    <t>Dodávka doplňkové konstrukce</t>
  </si>
  <si>
    <t>kg</t>
  </si>
  <si>
    <t>767995101R00</t>
  </si>
  <si>
    <t>Výroba a montáž kov. atypických konstr. do 5 kg</t>
  </si>
  <si>
    <t>767996801R00</t>
  </si>
  <si>
    <t>Demontáž atypických ocelových konstr. do 50 kg</t>
  </si>
  <si>
    <t>998767201R00</t>
  </si>
  <si>
    <t>Přesun hmot pro zámečnické konstr., výšky do 6 m</t>
  </si>
  <si>
    <t>783424140R00</t>
  </si>
  <si>
    <t>Nátěr syntetický potrubí do DN 50 mm  Z + 2x</t>
  </si>
  <si>
    <t>783425150R00</t>
  </si>
  <si>
    <t>Nátěr syntetický potrubí do DN 100 mm  Z + 2x</t>
  </si>
  <si>
    <t>979011221R00</t>
  </si>
  <si>
    <t>Svislá doprava suti a vybour. hmot za 1.PP nošením</t>
  </si>
  <si>
    <t>t</t>
  </si>
  <si>
    <t>Přesun suti</t>
  </si>
  <si>
    <t>POL8_</t>
  </si>
  <si>
    <t>979084216R00</t>
  </si>
  <si>
    <t>Vodorovná doprava vybour. hmot po suchu do 5 km</t>
  </si>
  <si>
    <t>979087113R00</t>
  </si>
  <si>
    <t>Nakládání vybouraných hmot na dopravní prostředky</t>
  </si>
  <si>
    <t>979087312R00</t>
  </si>
  <si>
    <t>Vodorovné přemístění vyb. hmot nošením do 10 m</t>
  </si>
  <si>
    <t>979990144R00</t>
  </si>
  <si>
    <t>Poplatek za skládku suti - izolace</t>
  </si>
  <si>
    <t>005122 R</t>
  </si>
  <si>
    <t>Provozní vlivy</t>
  </si>
  <si>
    <t>Soubor</t>
  </si>
  <si>
    <t>VRN</t>
  </si>
  <si>
    <t>Nedokončená</t>
  </si>
  <si>
    <t>POL99_8</t>
  </si>
  <si>
    <t>Ostatní výpomoc (zajištění vystěhování a nastěhování garáží/sklepů, organizace atd.)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</si>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</sst>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+LKLq2b0dY3cXyH1pUsjaSOG0UhFrhctd6CSaqzyJgrYSbBcXJUZYjQ6MXFFI5nMHmaE4ySkr+enVx+L5ydY2g==" saltValue="QNb5L2wui3B2Kdbm0TjsW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2029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6" t="s">
        <v>70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6" t="s">
        <v>71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'01 01 Pol'!AE86</f>
        <v>0</v>
      </c>
      <c r="G39" s="149">
        <f>'01 01 Pol'!AF86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43</v>
      </c>
      <c r="C40" s="153" t="s">
        <v>45</v>
      </c>
      <c r="D40" s="153"/>
      <c r="E40" s="153"/>
      <c r="F40" s="154">
        <f>'01 01 Pol'!AE86</f>
        <v>0</v>
      </c>
      <c r="G40" s="155">
        <f>'01 01 Pol'!AF86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'01 01 Pol'!AE86</f>
        <v>0</v>
      </c>
      <c r="G41" s="150">
        <f>'01 01 Pol'!AF86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'01 01 Pol'!G8</f>
        <v>0</v>
      </c>
      <c r="J49" s="189" t="str">
        <f>IF(I57=0,"",I49/I57*100)</f>
        <v/>
      </c>
    </row>
    <row r="50" spans="1:10" ht="36.75" customHeight="1" x14ac:dyDescent="0.2">
      <c r="A50" s="178"/>
      <c r="B50" s="183" t="s">
        <v>57</v>
      </c>
      <c r="C50" s="184" t="s">
        <v>58</v>
      </c>
      <c r="D50" s="185"/>
      <c r="E50" s="185"/>
      <c r="F50" s="192" t="s">
        <v>27</v>
      </c>
      <c r="G50" s="193"/>
      <c r="H50" s="193"/>
      <c r="I50" s="193">
        <f>'01 01 Pol'!G10</f>
        <v>0</v>
      </c>
      <c r="J50" s="189" t="str">
        <f>IF(I57=0,"",I50/I57*100)</f>
        <v/>
      </c>
    </row>
    <row r="51" spans="1:10" ht="36.75" customHeight="1" x14ac:dyDescent="0.2">
      <c r="A51" s="178"/>
      <c r="B51" s="183" t="s">
        <v>59</v>
      </c>
      <c r="C51" s="184" t="s">
        <v>60</v>
      </c>
      <c r="D51" s="185"/>
      <c r="E51" s="185"/>
      <c r="F51" s="192" t="s">
        <v>27</v>
      </c>
      <c r="G51" s="193"/>
      <c r="H51" s="193"/>
      <c r="I51" s="193">
        <f>'01 01 Pol'!G23</f>
        <v>0</v>
      </c>
      <c r="J51" s="189" t="str">
        <f>IF(I57=0,"",I51/I57*100)</f>
        <v/>
      </c>
    </row>
    <row r="52" spans="1:10" ht="36.75" customHeight="1" x14ac:dyDescent="0.2">
      <c r="A52" s="178"/>
      <c r="B52" s="183" t="s">
        <v>61</v>
      </c>
      <c r="C52" s="184" t="s">
        <v>62</v>
      </c>
      <c r="D52" s="185"/>
      <c r="E52" s="185"/>
      <c r="F52" s="192" t="s">
        <v>27</v>
      </c>
      <c r="G52" s="193"/>
      <c r="H52" s="193"/>
      <c r="I52" s="193">
        <f>'01 01 Pol'!G55</f>
        <v>0</v>
      </c>
      <c r="J52" s="189" t="str">
        <f>IF(I57=0,"",I52/I57*100)</f>
        <v/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27</v>
      </c>
      <c r="G53" s="193"/>
      <c r="H53" s="193"/>
      <c r="I53" s="193">
        <f>'01 01 Pol'!G68</f>
        <v>0</v>
      </c>
      <c r="J53" s="189" t="str">
        <f>IF(I57=0,"",I53/I57*100)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27</v>
      </c>
      <c r="G54" s="193"/>
      <c r="H54" s="193"/>
      <c r="I54" s="193">
        <f>'01 01 Pol'!G73</f>
        <v>0</v>
      </c>
      <c r="J54" s="189" t="str">
        <f>IF(I57=0,"",I54/I57*100)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69</v>
      </c>
      <c r="G55" s="193"/>
      <c r="H55" s="193"/>
      <c r="I55" s="193">
        <f>'01 01 Pol'!G76</f>
        <v>0</v>
      </c>
      <c r="J55" s="189" t="str">
        <f>IF(I57=0,"",I55/I57*100)</f>
        <v/>
      </c>
    </row>
    <row r="56" spans="1:10" ht="36.75" customHeight="1" x14ac:dyDescent="0.2">
      <c r="A56" s="178"/>
      <c r="B56" s="183" t="s">
        <v>70</v>
      </c>
      <c r="C56" s="184" t="s">
        <v>29</v>
      </c>
      <c r="D56" s="185"/>
      <c r="E56" s="185"/>
      <c r="F56" s="192" t="s">
        <v>71</v>
      </c>
      <c r="G56" s="193"/>
      <c r="H56" s="193"/>
      <c r="I56" s="193">
        <f>'01 01 Pol'!G82</f>
        <v>0</v>
      </c>
      <c r="J56" s="189" t="str">
        <f>IF(I57=0,"",I56/I57*100)</f>
        <v/>
      </c>
    </row>
    <row r="57" spans="1:10" ht="25.5" customHeight="1" x14ac:dyDescent="0.2">
      <c r="A57" s="179"/>
      <c r="B57" s="186" t="s">
        <v>1</v>
      </c>
      <c r="C57" s="187"/>
      <c r="D57" s="188"/>
      <c r="E57" s="188"/>
      <c r="F57" s="194"/>
      <c r="G57" s="195"/>
      <c r="H57" s="195"/>
      <c r="I57" s="195">
        <f>SUM(I49:I56)</f>
        <v>0</v>
      </c>
      <c r="J57" s="190">
        <f>SUM(J49:J56)</f>
        <v>0</v>
      </c>
    </row>
    <row r="58" spans="1:10" x14ac:dyDescent="0.2">
      <c r="F58" s="135"/>
      <c r="G58" s="135"/>
      <c r="H58" s="135"/>
      <c r="I58" s="135"/>
      <c r="J58" s="191"/>
    </row>
    <row r="59" spans="1:10" x14ac:dyDescent="0.2">
      <c r="F59" s="135"/>
      <c r="G59" s="135"/>
      <c r="H59" s="135"/>
      <c r="I59" s="135"/>
      <c r="J59" s="191"/>
    </row>
    <row r="60" spans="1:10" x14ac:dyDescent="0.2">
      <c r="F60" s="135"/>
      <c r="G60" s="135"/>
      <c r="H60" s="135"/>
      <c r="I60" s="135"/>
      <c r="J60" s="191"/>
    </row>
  </sheetData>
  <sheetProtection algorithmName="SHA-512" hashValue="HlgWv6NW5RCi5DWSflfzDFiXM6cUozRzTiPJPHDJls34vUKxid/LPzE+aqE70HWlBjo2x3q3iBSq1zyqzESLvw==" saltValue="b4xKcyBbZ/5QkuHY62L5N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FRjVwg91wVTA/ljGa/fDKnGvC8XVI7oiM3qSjV2K/ar4b4MXTHU3MlOXKn9eEG/4A9xMa8vsltLmCZpLzP6A1w==" saltValue="ouujUKkeQ9PWYI/kEMGfP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B4AF0-C4DF-4071-9577-3518E6DE313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72</v>
      </c>
    </row>
    <row r="2" spans="1:60" ht="24.95" customHeight="1" x14ac:dyDescent="0.2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73</v>
      </c>
    </row>
    <row r="3" spans="1:60" ht="24.95" customHeight="1" x14ac:dyDescent="0.2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73</v>
      </c>
      <c r="AG3" t="s">
        <v>74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2">
      <c r="D5" s="10"/>
    </row>
    <row r="6" spans="1:60" ht="38.25" x14ac:dyDescent="0.2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31</v>
      </c>
      <c r="H6" s="211" t="s">
        <v>32</v>
      </c>
      <c r="I6" s="211" t="s">
        <v>82</v>
      </c>
      <c r="J6" s="211" t="s">
        <v>33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  <c r="Y6" s="211" t="s">
        <v>97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7" t="s">
        <v>98</v>
      </c>
      <c r="B8" s="238" t="s">
        <v>55</v>
      </c>
      <c r="C8" s="257" t="s">
        <v>56</v>
      </c>
      <c r="D8" s="239"/>
      <c r="E8" s="240"/>
      <c r="F8" s="241"/>
      <c r="G8" s="242">
        <f>SUMIF(AG9:AG9,"&lt;&gt;NOR",G9:G9)</f>
        <v>0</v>
      </c>
      <c r="H8" s="236"/>
      <c r="I8" s="236">
        <f>SUM(I9:I9)</f>
        <v>0</v>
      </c>
      <c r="J8" s="236"/>
      <c r="K8" s="236">
        <f>SUM(K9:K9)</f>
        <v>0</v>
      </c>
      <c r="L8" s="236"/>
      <c r="M8" s="236">
        <f>SUM(M9:M9)</f>
        <v>0</v>
      </c>
      <c r="N8" s="235"/>
      <c r="O8" s="235">
        <f>SUM(O9:O9)</f>
        <v>0</v>
      </c>
      <c r="P8" s="235"/>
      <c r="Q8" s="235">
        <f>SUM(Q9:Q9)</f>
        <v>0</v>
      </c>
      <c r="R8" s="236"/>
      <c r="S8" s="236"/>
      <c r="T8" s="236"/>
      <c r="U8" s="236"/>
      <c r="V8" s="236">
        <f>SUM(V9:V9)</f>
        <v>16</v>
      </c>
      <c r="W8" s="236"/>
      <c r="X8" s="236"/>
      <c r="Y8" s="236"/>
      <c r="AG8" t="s">
        <v>99</v>
      </c>
    </row>
    <row r="9" spans="1:60" outlineLevel="1" x14ac:dyDescent="0.2">
      <c r="A9" s="250">
        <v>1</v>
      </c>
      <c r="B9" s="251" t="s">
        <v>100</v>
      </c>
      <c r="C9" s="258" t="s">
        <v>101</v>
      </c>
      <c r="D9" s="252" t="s">
        <v>102</v>
      </c>
      <c r="E9" s="253">
        <v>16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 t="s">
        <v>103</v>
      </c>
      <c r="S9" s="233" t="s">
        <v>104</v>
      </c>
      <c r="T9" s="233" t="s">
        <v>104</v>
      </c>
      <c r="U9" s="233">
        <v>1</v>
      </c>
      <c r="V9" s="233">
        <f>ROUND(E9*U9,2)</f>
        <v>16</v>
      </c>
      <c r="W9" s="233"/>
      <c r="X9" s="233" t="s">
        <v>105</v>
      </c>
      <c r="Y9" s="233" t="s">
        <v>106</v>
      </c>
      <c r="Z9" s="212"/>
      <c r="AA9" s="212"/>
      <c r="AB9" s="212"/>
      <c r="AC9" s="212"/>
      <c r="AD9" s="212"/>
      <c r="AE9" s="212"/>
      <c r="AF9" s="212"/>
      <c r="AG9" s="212" t="s">
        <v>107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37" t="s">
        <v>98</v>
      </c>
      <c r="B10" s="238" t="s">
        <v>57</v>
      </c>
      <c r="C10" s="257" t="s">
        <v>58</v>
      </c>
      <c r="D10" s="239"/>
      <c r="E10" s="240"/>
      <c r="F10" s="241"/>
      <c r="G10" s="242">
        <f>SUMIF(AG11:AG22,"&lt;&gt;NOR",G11:G22)</f>
        <v>0</v>
      </c>
      <c r="H10" s="236"/>
      <c r="I10" s="236">
        <f>SUM(I11:I22)</f>
        <v>0</v>
      </c>
      <c r="J10" s="236"/>
      <c r="K10" s="236">
        <f>SUM(K11:K22)</f>
        <v>0</v>
      </c>
      <c r="L10" s="236"/>
      <c r="M10" s="236">
        <f>SUM(M11:M22)</f>
        <v>0</v>
      </c>
      <c r="N10" s="235"/>
      <c r="O10" s="235">
        <f>SUM(O11:O22)</f>
        <v>1.23</v>
      </c>
      <c r="P10" s="235"/>
      <c r="Q10" s="235">
        <f>SUM(Q11:Q22)</f>
        <v>10.63</v>
      </c>
      <c r="R10" s="236"/>
      <c r="S10" s="236"/>
      <c r="T10" s="236"/>
      <c r="U10" s="236"/>
      <c r="V10" s="236">
        <f>SUM(V11:V22)</f>
        <v>239.48</v>
      </c>
      <c r="W10" s="236"/>
      <c r="X10" s="236"/>
      <c r="Y10" s="236"/>
      <c r="AG10" t="s">
        <v>99</v>
      </c>
    </row>
    <row r="11" spans="1:60" outlineLevel="1" x14ac:dyDescent="0.2">
      <c r="A11" s="250">
        <v>2</v>
      </c>
      <c r="B11" s="251" t="s">
        <v>108</v>
      </c>
      <c r="C11" s="258" t="s">
        <v>109</v>
      </c>
      <c r="D11" s="252" t="s">
        <v>110</v>
      </c>
      <c r="E11" s="253">
        <v>8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 t="s">
        <v>111</v>
      </c>
      <c r="S11" s="233" t="s">
        <v>104</v>
      </c>
      <c r="T11" s="233" t="s">
        <v>112</v>
      </c>
      <c r="U11" s="233">
        <v>0</v>
      </c>
      <c r="V11" s="233">
        <f>ROUND(E11*U11,2)</f>
        <v>0</v>
      </c>
      <c r="W11" s="233"/>
      <c r="X11" s="233" t="s">
        <v>113</v>
      </c>
      <c r="Y11" s="233" t="s">
        <v>106</v>
      </c>
      <c r="Z11" s="212"/>
      <c r="AA11" s="212"/>
      <c r="AB11" s="212"/>
      <c r="AC11" s="212"/>
      <c r="AD11" s="212"/>
      <c r="AE11" s="212"/>
      <c r="AF11" s="212"/>
      <c r="AG11" s="212" t="s">
        <v>114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50">
        <v>3</v>
      </c>
      <c r="B12" s="251" t="s">
        <v>115</v>
      </c>
      <c r="C12" s="258" t="s">
        <v>116</v>
      </c>
      <c r="D12" s="252" t="s">
        <v>117</v>
      </c>
      <c r="E12" s="253">
        <v>30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3.1E-4</v>
      </c>
      <c r="O12" s="232">
        <f>ROUND(E12*N12,2)</f>
        <v>0.01</v>
      </c>
      <c r="P12" s="232">
        <v>0</v>
      </c>
      <c r="Q12" s="232">
        <f>ROUND(E12*P12,2)</f>
        <v>0</v>
      </c>
      <c r="R12" s="233" t="s">
        <v>111</v>
      </c>
      <c r="S12" s="233" t="s">
        <v>104</v>
      </c>
      <c r="T12" s="233" t="s">
        <v>118</v>
      </c>
      <c r="U12" s="233">
        <v>0</v>
      </c>
      <c r="V12" s="233">
        <f>ROUND(E12*U12,2)</f>
        <v>0</v>
      </c>
      <c r="W12" s="233"/>
      <c r="X12" s="233" t="s">
        <v>113</v>
      </c>
      <c r="Y12" s="233" t="s">
        <v>106</v>
      </c>
      <c r="Z12" s="212"/>
      <c r="AA12" s="212"/>
      <c r="AB12" s="212"/>
      <c r="AC12" s="212"/>
      <c r="AD12" s="212"/>
      <c r="AE12" s="212"/>
      <c r="AF12" s="212"/>
      <c r="AG12" s="212" t="s">
        <v>114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50">
        <v>4</v>
      </c>
      <c r="B13" s="251" t="s">
        <v>119</v>
      </c>
      <c r="C13" s="258" t="s">
        <v>120</v>
      </c>
      <c r="D13" s="252" t="s">
        <v>117</v>
      </c>
      <c r="E13" s="253">
        <v>58</v>
      </c>
      <c r="F13" s="254"/>
      <c r="G13" s="255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3.4000000000000002E-4</v>
      </c>
      <c r="O13" s="232">
        <f>ROUND(E13*N13,2)</f>
        <v>0.02</v>
      </c>
      <c r="P13" s="232">
        <v>0</v>
      </c>
      <c r="Q13" s="232">
        <f>ROUND(E13*P13,2)</f>
        <v>0</v>
      </c>
      <c r="R13" s="233" t="s">
        <v>111</v>
      </c>
      <c r="S13" s="233" t="s">
        <v>104</v>
      </c>
      <c r="T13" s="233" t="s">
        <v>118</v>
      </c>
      <c r="U13" s="233">
        <v>0</v>
      </c>
      <c r="V13" s="233">
        <f>ROUND(E13*U13,2)</f>
        <v>0</v>
      </c>
      <c r="W13" s="233"/>
      <c r="X13" s="233" t="s">
        <v>113</v>
      </c>
      <c r="Y13" s="233" t="s">
        <v>106</v>
      </c>
      <c r="Z13" s="212"/>
      <c r="AA13" s="212"/>
      <c r="AB13" s="212"/>
      <c r="AC13" s="212"/>
      <c r="AD13" s="212"/>
      <c r="AE13" s="212"/>
      <c r="AF13" s="212"/>
      <c r="AG13" s="212" t="s">
        <v>114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33.75" outlineLevel="1" x14ac:dyDescent="0.2">
      <c r="A14" s="250">
        <v>5</v>
      </c>
      <c r="B14" s="251" t="s">
        <v>121</v>
      </c>
      <c r="C14" s="258" t="s">
        <v>122</v>
      </c>
      <c r="D14" s="252" t="s">
        <v>117</v>
      </c>
      <c r="E14" s="253">
        <v>94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3.8999999999999999E-4</v>
      </c>
      <c r="O14" s="232">
        <f>ROUND(E14*N14,2)</f>
        <v>0.04</v>
      </c>
      <c r="P14" s="232">
        <v>0</v>
      </c>
      <c r="Q14" s="232">
        <f>ROUND(E14*P14,2)</f>
        <v>0</v>
      </c>
      <c r="R14" s="233" t="s">
        <v>111</v>
      </c>
      <c r="S14" s="233" t="s">
        <v>104</v>
      </c>
      <c r="T14" s="233" t="s">
        <v>118</v>
      </c>
      <c r="U14" s="233">
        <v>0</v>
      </c>
      <c r="V14" s="233">
        <f>ROUND(E14*U14,2)</f>
        <v>0</v>
      </c>
      <c r="W14" s="233"/>
      <c r="X14" s="233" t="s">
        <v>113</v>
      </c>
      <c r="Y14" s="233" t="s">
        <v>106</v>
      </c>
      <c r="Z14" s="212"/>
      <c r="AA14" s="212"/>
      <c r="AB14" s="212"/>
      <c r="AC14" s="212"/>
      <c r="AD14" s="212"/>
      <c r="AE14" s="212"/>
      <c r="AF14" s="212"/>
      <c r="AG14" s="212" t="s">
        <v>114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50">
        <v>6</v>
      </c>
      <c r="B15" s="251" t="s">
        <v>123</v>
      </c>
      <c r="C15" s="258" t="s">
        <v>124</v>
      </c>
      <c r="D15" s="252" t="s">
        <v>117</v>
      </c>
      <c r="E15" s="253">
        <v>86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8.4999999999999995E-4</v>
      </c>
      <c r="O15" s="232">
        <f>ROUND(E15*N15,2)</f>
        <v>7.0000000000000007E-2</v>
      </c>
      <c r="P15" s="232">
        <v>0</v>
      </c>
      <c r="Q15" s="232">
        <f>ROUND(E15*P15,2)</f>
        <v>0</v>
      </c>
      <c r="R15" s="233" t="s">
        <v>111</v>
      </c>
      <c r="S15" s="233" t="s">
        <v>104</v>
      </c>
      <c r="T15" s="233" t="s">
        <v>118</v>
      </c>
      <c r="U15" s="233">
        <v>0</v>
      </c>
      <c r="V15" s="233">
        <f>ROUND(E15*U15,2)</f>
        <v>0</v>
      </c>
      <c r="W15" s="233"/>
      <c r="X15" s="233" t="s">
        <v>113</v>
      </c>
      <c r="Y15" s="233" t="s">
        <v>106</v>
      </c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33.75" outlineLevel="1" x14ac:dyDescent="0.2">
      <c r="A16" s="250">
        <v>7</v>
      </c>
      <c r="B16" s="251" t="s">
        <v>125</v>
      </c>
      <c r="C16" s="258" t="s">
        <v>126</v>
      </c>
      <c r="D16" s="252" t="s">
        <v>117</v>
      </c>
      <c r="E16" s="253">
        <v>75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8.9999999999999998E-4</v>
      </c>
      <c r="O16" s="232">
        <f>ROUND(E16*N16,2)</f>
        <v>7.0000000000000007E-2</v>
      </c>
      <c r="P16" s="232">
        <v>0</v>
      </c>
      <c r="Q16" s="232">
        <f>ROUND(E16*P16,2)</f>
        <v>0</v>
      </c>
      <c r="R16" s="233" t="s">
        <v>111</v>
      </c>
      <c r="S16" s="233" t="s">
        <v>104</v>
      </c>
      <c r="T16" s="233" t="s">
        <v>118</v>
      </c>
      <c r="U16" s="233">
        <v>0</v>
      </c>
      <c r="V16" s="233">
        <f>ROUND(E16*U16,2)</f>
        <v>0</v>
      </c>
      <c r="W16" s="233"/>
      <c r="X16" s="233" t="s">
        <v>113</v>
      </c>
      <c r="Y16" s="233" t="s">
        <v>106</v>
      </c>
      <c r="Z16" s="212"/>
      <c r="AA16" s="212"/>
      <c r="AB16" s="212"/>
      <c r="AC16" s="212"/>
      <c r="AD16" s="212"/>
      <c r="AE16" s="212"/>
      <c r="AF16" s="212"/>
      <c r="AG16" s="212" t="s">
        <v>114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33.75" outlineLevel="1" x14ac:dyDescent="0.2">
      <c r="A17" s="250">
        <v>8</v>
      </c>
      <c r="B17" s="251" t="s">
        <v>127</v>
      </c>
      <c r="C17" s="258" t="s">
        <v>128</v>
      </c>
      <c r="D17" s="252" t="s">
        <v>117</v>
      </c>
      <c r="E17" s="253">
        <v>54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9.7000000000000005E-4</v>
      </c>
      <c r="O17" s="232">
        <f>ROUND(E17*N17,2)</f>
        <v>0.05</v>
      </c>
      <c r="P17" s="232">
        <v>0</v>
      </c>
      <c r="Q17" s="232">
        <f>ROUND(E17*P17,2)</f>
        <v>0</v>
      </c>
      <c r="R17" s="233" t="s">
        <v>111</v>
      </c>
      <c r="S17" s="233" t="s">
        <v>104</v>
      </c>
      <c r="T17" s="233" t="s">
        <v>118</v>
      </c>
      <c r="U17" s="233">
        <v>0</v>
      </c>
      <c r="V17" s="233">
        <f>ROUND(E17*U17,2)</f>
        <v>0</v>
      </c>
      <c r="W17" s="233"/>
      <c r="X17" s="233" t="s">
        <v>113</v>
      </c>
      <c r="Y17" s="233" t="s">
        <v>106</v>
      </c>
      <c r="Z17" s="212"/>
      <c r="AA17" s="212"/>
      <c r="AB17" s="212"/>
      <c r="AC17" s="212"/>
      <c r="AD17" s="212"/>
      <c r="AE17" s="212"/>
      <c r="AF17" s="212"/>
      <c r="AG17" s="212" t="s">
        <v>114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3.75" outlineLevel="1" x14ac:dyDescent="0.2">
      <c r="A18" s="250">
        <v>9</v>
      </c>
      <c r="B18" s="251" t="s">
        <v>129</v>
      </c>
      <c r="C18" s="258" t="s">
        <v>130</v>
      </c>
      <c r="D18" s="252" t="s">
        <v>117</v>
      </c>
      <c r="E18" s="253">
        <v>100</v>
      </c>
      <c r="F18" s="254"/>
      <c r="G18" s="255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1.41E-3</v>
      </c>
      <c r="O18" s="232">
        <f>ROUND(E18*N18,2)</f>
        <v>0.14000000000000001</v>
      </c>
      <c r="P18" s="232">
        <v>0</v>
      </c>
      <c r="Q18" s="232">
        <f>ROUND(E18*P18,2)</f>
        <v>0</v>
      </c>
      <c r="R18" s="233" t="s">
        <v>111</v>
      </c>
      <c r="S18" s="233" t="s">
        <v>104</v>
      </c>
      <c r="T18" s="233" t="s">
        <v>118</v>
      </c>
      <c r="U18" s="233">
        <v>0</v>
      </c>
      <c r="V18" s="233">
        <f>ROUND(E18*U18,2)</f>
        <v>0</v>
      </c>
      <c r="W18" s="233"/>
      <c r="X18" s="233" t="s">
        <v>113</v>
      </c>
      <c r="Y18" s="233" t="s">
        <v>106</v>
      </c>
      <c r="Z18" s="212"/>
      <c r="AA18" s="212"/>
      <c r="AB18" s="212"/>
      <c r="AC18" s="212"/>
      <c r="AD18" s="212"/>
      <c r="AE18" s="212"/>
      <c r="AF18" s="212"/>
      <c r="AG18" s="212" t="s">
        <v>114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1" x14ac:dyDescent="0.2">
      <c r="A19" s="250">
        <v>10</v>
      </c>
      <c r="B19" s="251" t="s">
        <v>131</v>
      </c>
      <c r="C19" s="258" t="s">
        <v>132</v>
      </c>
      <c r="D19" s="252" t="s">
        <v>117</v>
      </c>
      <c r="E19" s="253">
        <v>170</v>
      </c>
      <c r="F19" s="254"/>
      <c r="G19" s="255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1.5299999999999999E-3</v>
      </c>
      <c r="O19" s="232">
        <f>ROUND(E19*N19,2)</f>
        <v>0.26</v>
      </c>
      <c r="P19" s="232">
        <v>0</v>
      </c>
      <c r="Q19" s="232">
        <f>ROUND(E19*P19,2)</f>
        <v>0</v>
      </c>
      <c r="R19" s="233" t="s">
        <v>111</v>
      </c>
      <c r="S19" s="233" t="s">
        <v>104</v>
      </c>
      <c r="T19" s="233" t="s">
        <v>118</v>
      </c>
      <c r="U19" s="233">
        <v>0</v>
      </c>
      <c r="V19" s="233">
        <f>ROUND(E19*U19,2)</f>
        <v>0</v>
      </c>
      <c r="W19" s="233"/>
      <c r="X19" s="233" t="s">
        <v>113</v>
      </c>
      <c r="Y19" s="233" t="s">
        <v>106</v>
      </c>
      <c r="Z19" s="212"/>
      <c r="AA19" s="212"/>
      <c r="AB19" s="212"/>
      <c r="AC19" s="212"/>
      <c r="AD19" s="212"/>
      <c r="AE19" s="212"/>
      <c r="AF19" s="212"/>
      <c r="AG19" s="212" t="s">
        <v>114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50">
        <v>11</v>
      </c>
      <c r="B20" s="251" t="s">
        <v>133</v>
      </c>
      <c r="C20" s="258" t="s">
        <v>134</v>
      </c>
      <c r="D20" s="252" t="s">
        <v>135</v>
      </c>
      <c r="E20" s="253">
        <v>265</v>
      </c>
      <c r="F20" s="254"/>
      <c r="G20" s="255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4.0099999999999997E-2</v>
      </c>
      <c r="Q20" s="232">
        <f>ROUND(E20*P20,2)</f>
        <v>10.63</v>
      </c>
      <c r="R20" s="233"/>
      <c r="S20" s="233" t="s">
        <v>104</v>
      </c>
      <c r="T20" s="233" t="s">
        <v>104</v>
      </c>
      <c r="U20" s="233">
        <v>0.54</v>
      </c>
      <c r="V20" s="233">
        <f>ROUND(E20*U20,2)</f>
        <v>143.1</v>
      </c>
      <c r="W20" s="233"/>
      <c r="X20" s="233" t="s">
        <v>136</v>
      </c>
      <c r="Y20" s="233" t="s">
        <v>106</v>
      </c>
      <c r="Z20" s="212"/>
      <c r="AA20" s="212"/>
      <c r="AB20" s="212"/>
      <c r="AC20" s="212"/>
      <c r="AD20" s="212"/>
      <c r="AE20" s="212"/>
      <c r="AF20" s="212"/>
      <c r="AG20" s="212" t="s">
        <v>137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4">
        <v>12</v>
      </c>
      <c r="B21" s="245" t="s">
        <v>138</v>
      </c>
      <c r="C21" s="259" t="s">
        <v>139</v>
      </c>
      <c r="D21" s="246" t="s">
        <v>135</v>
      </c>
      <c r="E21" s="247">
        <v>305</v>
      </c>
      <c r="F21" s="248"/>
      <c r="G21" s="249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1.8799999999999999E-3</v>
      </c>
      <c r="O21" s="232">
        <f>ROUND(E21*N21,2)</f>
        <v>0.56999999999999995</v>
      </c>
      <c r="P21" s="232">
        <v>0</v>
      </c>
      <c r="Q21" s="232">
        <f>ROUND(E21*P21,2)</f>
        <v>0</v>
      </c>
      <c r="R21" s="233"/>
      <c r="S21" s="233" t="s">
        <v>104</v>
      </c>
      <c r="T21" s="233" t="s">
        <v>104</v>
      </c>
      <c r="U21" s="233">
        <v>0.316</v>
      </c>
      <c r="V21" s="233">
        <f>ROUND(E21*U21,2)</f>
        <v>96.38</v>
      </c>
      <c r="W21" s="233"/>
      <c r="X21" s="233" t="s">
        <v>136</v>
      </c>
      <c r="Y21" s="233" t="s">
        <v>106</v>
      </c>
      <c r="Z21" s="212"/>
      <c r="AA21" s="212"/>
      <c r="AB21" s="212"/>
      <c r="AC21" s="212"/>
      <c r="AD21" s="212"/>
      <c r="AE21" s="212"/>
      <c r="AF21" s="212"/>
      <c r="AG21" s="212" t="s">
        <v>137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>
        <v>13</v>
      </c>
      <c r="B22" s="230" t="s">
        <v>140</v>
      </c>
      <c r="C22" s="260" t="s">
        <v>141</v>
      </c>
      <c r="D22" s="231" t="s">
        <v>0</v>
      </c>
      <c r="E22" s="256"/>
      <c r="F22" s="234"/>
      <c r="G22" s="233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104</v>
      </c>
      <c r="T22" s="233" t="s">
        <v>104</v>
      </c>
      <c r="U22" s="233">
        <v>0</v>
      </c>
      <c r="V22" s="233">
        <f>ROUND(E22*U22,2)</f>
        <v>0</v>
      </c>
      <c r="W22" s="233"/>
      <c r="X22" s="233" t="s">
        <v>142</v>
      </c>
      <c r="Y22" s="233" t="s">
        <v>106</v>
      </c>
      <c r="Z22" s="212"/>
      <c r="AA22" s="212"/>
      <c r="AB22" s="212"/>
      <c r="AC22" s="212"/>
      <c r="AD22" s="212"/>
      <c r="AE22" s="212"/>
      <c r="AF22" s="212"/>
      <c r="AG22" s="212" t="s">
        <v>143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37" t="s">
        <v>98</v>
      </c>
      <c r="B23" s="238" t="s">
        <v>59</v>
      </c>
      <c r="C23" s="257" t="s">
        <v>60</v>
      </c>
      <c r="D23" s="239"/>
      <c r="E23" s="240"/>
      <c r="F23" s="241"/>
      <c r="G23" s="242">
        <f>SUMIF(AG24:AG54,"&lt;&gt;NOR",G24:G54)</f>
        <v>0</v>
      </c>
      <c r="H23" s="236"/>
      <c r="I23" s="236">
        <f>SUM(I24:I54)</f>
        <v>0</v>
      </c>
      <c r="J23" s="236"/>
      <c r="K23" s="236">
        <f>SUM(K24:K54)</f>
        <v>0</v>
      </c>
      <c r="L23" s="236"/>
      <c r="M23" s="236">
        <f>SUM(M24:M54)</f>
        <v>0</v>
      </c>
      <c r="N23" s="235"/>
      <c r="O23" s="235">
        <f>SUM(O24:O54)</f>
        <v>0.57000000000000006</v>
      </c>
      <c r="P23" s="235"/>
      <c r="Q23" s="235">
        <f>SUM(Q24:Q54)</f>
        <v>0.29000000000000004</v>
      </c>
      <c r="R23" s="236"/>
      <c r="S23" s="236"/>
      <c r="T23" s="236"/>
      <c r="U23" s="236"/>
      <c r="V23" s="236">
        <f>SUM(V24:V54)</f>
        <v>302.40999999999997</v>
      </c>
      <c r="W23" s="236"/>
      <c r="X23" s="236"/>
      <c r="Y23" s="236"/>
      <c r="AG23" t="s">
        <v>99</v>
      </c>
    </row>
    <row r="24" spans="1:60" outlineLevel="1" x14ac:dyDescent="0.2">
      <c r="A24" s="250">
        <v>14</v>
      </c>
      <c r="B24" s="251" t="s">
        <v>144</v>
      </c>
      <c r="C24" s="258" t="s">
        <v>145</v>
      </c>
      <c r="D24" s="252" t="s">
        <v>110</v>
      </c>
      <c r="E24" s="253">
        <v>1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2.9999999999999997E-4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146</v>
      </c>
      <c r="T24" s="233" t="s">
        <v>112</v>
      </c>
      <c r="U24" s="233">
        <v>0</v>
      </c>
      <c r="V24" s="233">
        <f>ROUND(E24*U24,2)</f>
        <v>0</v>
      </c>
      <c r="W24" s="233"/>
      <c r="X24" s="233" t="s">
        <v>113</v>
      </c>
      <c r="Y24" s="233" t="s">
        <v>106</v>
      </c>
      <c r="Z24" s="212"/>
      <c r="AA24" s="212"/>
      <c r="AB24" s="212"/>
      <c r="AC24" s="212"/>
      <c r="AD24" s="212"/>
      <c r="AE24" s="212"/>
      <c r="AF24" s="212"/>
      <c r="AG24" s="212" t="s">
        <v>114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50">
        <v>15</v>
      </c>
      <c r="B25" s="251" t="s">
        <v>147</v>
      </c>
      <c r="C25" s="258" t="s">
        <v>148</v>
      </c>
      <c r="D25" s="252" t="s">
        <v>110</v>
      </c>
      <c r="E25" s="253">
        <v>1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2.9999999999999997E-4</v>
      </c>
      <c r="O25" s="232">
        <f>ROUND(E25*N25,2)</f>
        <v>0</v>
      </c>
      <c r="P25" s="232">
        <v>0</v>
      </c>
      <c r="Q25" s="232">
        <f>ROUND(E25*P25,2)</f>
        <v>0</v>
      </c>
      <c r="R25" s="233"/>
      <c r="S25" s="233" t="s">
        <v>146</v>
      </c>
      <c r="T25" s="233" t="s">
        <v>112</v>
      </c>
      <c r="U25" s="233">
        <v>0</v>
      </c>
      <c r="V25" s="233">
        <f>ROUND(E25*U25,2)</f>
        <v>0</v>
      </c>
      <c r="W25" s="233"/>
      <c r="X25" s="233" t="s">
        <v>113</v>
      </c>
      <c r="Y25" s="233" t="s">
        <v>106</v>
      </c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50">
        <v>16</v>
      </c>
      <c r="B26" s="251" t="s">
        <v>149</v>
      </c>
      <c r="C26" s="258" t="s">
        <v>150</v>
      </c>
      <c r="D26" s="252" t="s">
        <v>110</v>
      </c>
      <c r="E26" s="253">
        <v>8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3" t="s">
        <v>111</v>
      </c>
      <c r="S26" s="233" t="s">
        <v>104</v>
      </c>
      <c r="T26" s="233" t="s">
        <v>112</v>
      </c>
      <c r="U26" s="233">
        <v>0</v>
      </c>
      <c r="V26" s="233">
        <f>ROUND(E26*U26,2)</f>
        <v>0</v>
      </c>
      <c r="W26" s="233"/>
      <c r="X26" s="233" t="s">
        <v>113</v>
      </c>
      <c r="Y26" s="233" t="s">
        <v>106</v>
      </c>
      <c r="Z26" s="212"/>
      <c r="AA26" s="212"/>
      <c r="AB26" s="212"/>
      <c r="AC26" s="212"/>
      <c r="AD26" s="212"/>
      <c r="AE26" s="212"/>
      <c r="AF26" s="212"/>
      <c r="AG26" s="212" t="s">
        <v>114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50">
        <v>17</v>
      </c>
      <c r="B27" s="251" t="s">
        <v>151</v>
      </c>
      <c r="C27" s="258" t="s">
        <v>152</v>
      </c>
      <c r="D27" s="252" t="s">
        <v>110</v>
      </c>
      <c r="E27" s="253">
        <v>10</v>
      </c>
      <c r="F27" s="254"/>
      <c r="G27" s="255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3" t="s">
        <v>111</v>
      </c>
      <c r="S27" s="233" t="s">
        <v>104</v>
      </c>
      <c r="T27" s="233" t="s">
        <v>112</v>
      </c>
      <c r="U27" s="233">
        <v>0</v>
      </c>
      <c r="V27" s="233">
        <f>ROUND(E27*U27,2)</f>
        <v>0</v>
      </c>
      <c r="W27" s="233"/>
      <c r="X27" s="233" t="s">
        <v>113</v>
      </c>
      <c r="Y27" s="233" t="s">
        <v>106</v>
      </c>
      <c r="Z27" s="212"/>
      <c r="AA27" s="212"/>
      <c r="AB27" s="212"/>
      <c r="AC27" s="212"/>
      <c r="AD27" s="212"/>
      <c r="AE27" s="212"/>
      <c r="AF27" s="212"/>
      <c r="AG27" s="212" t="s">
        <v>114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50">
        <v>18</v>
      </c>
      <c r="B28" s="251" t="s">
        <v>153</v>
      </c>
      <c r="C28" s="258" t="s">
        <v>154</v>
      </c>
      <c r="D28" s="252" t="s">
        <v>110</v>
      </c>
      <c r="E28" s="253">
        <v>3</v>
      </c>
      <c r="F28" s="254"/>
      <c r="G28" s="255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146</v>
      </c>
      <c r="T28" s="233" t="s">
        <v>112</v>
      </c>
      <c r="U28" s="233">
        <v>0</v>
      </c>
      <c r="V28" s="233">
        <f>ROUND(E28*U28,2)</f>
        <v>0</v>
      </c>
      <c r="W28" s="233"/>
      <c r="X28" s="233" t="s">
        <v>113</v>
      </c>
      <c r="Y28" s="233" t="s">
        <v>106</v>
      </c>
      <c r="Z28" s="212"/>
      <c r="AA28" s="212"/>
      <c r="AB28" s="212"/>
      <c r="AC28" s="212"/>
      <c r="AD28" s="212"/>
      <c r="AE28" s="212"/>
      <c r="AF28" s="212"/>
      <c r="AG28" s="212" t="s">
        <v>114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50">
        <v>19</v>
      </c>
      <c r="B29" s="251" t="s">
        <v>155</v>
      </c>
      <c r="C29" s="258" t="s">
        <v>156</v>
      </c>
      <c r="D29" s="252" t="s">
        <v>110</v>
      </c>
      <c r="E29" s="253">
        <v>4</v>
      </c>
      <c r="F29" s="254"/>
      <c r="G29" s="255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146</v>
      </c>
      <c r="T29" s="233" t="s">
        <v>112</v>
      </c>
      <c r="U29" s="233">
        <v>0</v>
      </c>
      <c r="V29" s="233">
        <f>ROUND(E29*U29,2)</f>
        <v>0</v>
      </c>
      <c r="W29" s="233"/>
      <c r="X29" s="233" t="s">
        <v>113</v>
      </c>
      <c r="Y29" s="233" t="s">
        <v>106</v>
      </c>
      <c r="Z29" s="212"/>
      <c r="AA29" s="212"/>
      <c r="AB29" s="212"/>
      <c r="AC29" s="212"/>
      <c r="AD29" s="212"/>
      <c r="AE29" s="212"/>
      <c r="AF29" s="212"/>
      <c r="AG29" s="212" t="s">
        <v>114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50">
        <v>20</v>
      </c>
      <c r="B30" s="251" t="s">
        <v>157</v>
      </c>
      <c r="C30" s="258" t="s">
        <v>158</v>
      </c>
      <c r="D30" s="252" t="s">
        <v>117</v>
      </c>
      <c r="E30" s="253">
        <v>320</v>
      </c>
      <c r="F30" s="254"/>
      <c r="G30" s="255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2.9E-4</v>
      </c>
      <c r="Q30" s="232">
        <f>ROUND(E30*P30,2)</f>
        <v>0.09</v>
      </c>
      <c r="R30" s="233"/>
      <c r="S30" s="233" t="s">
        <v>104</v>
      </c>
      <c r="T30" s="233" t="s">
        <v>104</v>
      </c>
      <c r="U30" s="233">
        <v>8.3000000000000004E-2</v>
      </c>
      <c r="V30" s="233">
        <f>ROUND(E30*U30,2)</f>
        <v>26.56</v>
      </c>
      <c r="W30" s="233"/>
      <c r="X30" s="233" t="s">
        <v>136</v>
      </c>
      <c r="Y30" s="233" t="s">
        <v>106</v>
      </c>
      <c r="Z30" s="212"/>
      <c r="AA30" s="212"/>
      <c r="AB30" s="212"/>
      <c r="AC30" s="212"/>
      <c r="AD30" s="212"/>
      <c r="AE30" s="212"/>
      <c r="AF30" s="212"/>
      <c r="AG30" s="212" t="s">
        <v>137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50">
        <v>21</v>
      </c>
      <c r="B31" s="251" t="s">
        <v>159</v>
      </c>
      <c r="C31" s="258" t="s">
        <v>160</v>
      </c>
      <c r="D31" s="252" t="s">
        <v>110</v>
      </c>
      <c r="E31" s="253">
        <v>7</v>
      </c>
      <c r="F31" s="254"/>
      <c r="G31" s="255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6.3200000000000001E-3</v>
      </c>
      <c r="O31" s="232">
        <f>ROUND(E31*N31,2)</f>
        <v>0.04</v>
      </c>
      <c r="P31" s="232">
        <v>0</v>
      </c>
      <c r="Q31" s="232">
        <f>ROUND(E31*P31,2)</f>
        <v>0</v>
      </c>
      <c r="R31" s="233"/>
      <c r="S31" s="233" t="s">
        <v>104</v>
      </c>
      <c r="T31" s="233" t="s">
        <v>104</v>
      </c>
      <c r="U31" s="233">
        <v>0.69899999999999995</v>
      </c>
      <c r="V31" s="233">
        <f>ROUND(E31*U31,2)</f>
        <v>4.8899999999999997</v>
      </c>
      <c r="W31" s="233"/>
      <c r="X31" s="233" t="s">
        <v>136</v>
      </c>
      <c r="Y31" s="233" t="s">
        <v>106</v>
      </c>
      <c r="Z31" s="212"/>
      <c r="AA31" s="212"/>
      <c r="AB31" s="212"/>
      <c r="AC31" s="212"/>
      <c r="AD31" s="212"/>
      <c r="AE31" s="212"/>
      <c r="AF31" s="212"/>
      <c r="AG31" s="212" t="s">
        <v>161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50">
        <v>22</v>
      </c>
      <c r="B32" s="251" t="s">
        <v>162</v>
      </c>
      <c r="C32" s="258" t="s">
        <v>163</v>
      </c>
      <c r="D32" s="252" t="s">
        <v>110</v>
      </c>
      <c r="E32" s="253">
        <v>11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6.7400000000000003E-3</v>
      </c>
      <c r="O32" s="232">
        <f>ROUND(E32*N32,2)</f>
        <v>7.0000000000000007E-2</v>
      </c>
      <c r="P32" s="232">
        <v>0</v>
      </c>
      <c r="Q32" s="232">
        <f>ROUND(E32*P32,2)</f>
        <v>0</v>
      </c>
      <c r="R32" s="233"/>
      <c r="S32" s="233" t="s">
        <v>104</v>
      </c>
      <c r="T32" s="233" t="s">
        <v>104</v>
      </c>
      <c r="U32" s="233">
        <v>0.78500000000000003</v>
      </c>
      <c r="V32" s="233">
        <f>ROUND(E32*U32,2)</f>
        <v>8.64</v>
      </c>
      <c r="W32" s="233"/>
      <c r="X32" s="233" t="s">
        <v>136</v>
      </c>
      <c r="Y32" s="233" t="s">
        <v>106</v>
      </c>
      <c r="Z32" s="212"/>
      <c r="AA32" s="212"/>
      <c r="AB32" s="212"/>
      <c r="AC32" s="212"/>
      <c r="AD32" s="212"/>
      <c r="AE32" s="212"/>
      <c r="AF32" s="212"/>
      <c r="AG32" s="212" t="s">
        <v>161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50">
        <v>23</v>
      </c>
      <c r="B33" s="251" t="s">
        <v>164</v>
      </c>
      <c r="C33" s="258" t="s">
        <v>165</v>
      </c>
      <c r="D33" s="252" t="s">
        <v>110</v>
      </c>
      <c r="E33" s="253">
        <v>7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166</v>
      </c>
      <c r="T33" s="233" t="s">
        <v>112</v>
      </c>
      <c r="U33" s="233">
        <v>0.17696999999999999</v>
      </c>
      <c r="V33" s="233">
        <f>ROUND(E33*U33,2)</f>
        <v>1.24</v>
      </c>
      <c r="W33" s="233"/>
      <c r="X33" s="233" t="s">
        <v>136</v>
      </c>
      <c r="Y33" s="233" t="s">
        <v>106</v>
      </c>
      <c r="Z33" s="212"/>
      <c r="AA33" s="212"/>
      <c r="AB33" s="212"/>
      <c r="AC33" s="212"/>
      <c r="AD33" s="212"/>
      <c r="AE33" s="212"/>
      <c r="AF33" s="212"/>
      <c r="AG33" s="212" t="s">
        <v>137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0">
        <v>24</v>
      </c>
      <c r="B34" s="251" t="s">
        <v>167</v>
      </c>
      <c r="C34" s="258" t="s">
        <v>168</v>
      </c>
      <c r="D34" s="252" t="s">
        <v>110</v>
      </c>
      <c r="E34" s="253">
        <v>7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/>
      <c r="S34" s="233" t="s">
        <v>166</v>
      </c>
      <c r="T34" s="233" t="s">
        <v>112</v>
      </c>
      <c r="U34" s="233">
        <v>0.25024000000000002</v>
      </c>
      <c r="V34" s="233">
        <f>ROUND(E34*U34,2)</f>
        <v>1.75</v>
      </c>
      <c r="W34" s="233"/>
      <c r="X34" s="233" t="s">
        <v>136</v>
      </c>
      <c r="Y34" s="233" t="s">
        <v>106</v>
      </c>
      <c r="Z34" s="212"/>
      <c r="AA34" s="212"/>
      <c r="AB34" s="212"/>
      <c r="AC34" s="212"/>
      <c r="AD34" s="212"/>
      <c r="AE34" s="212"/>
      <c r="AF34" s="212"/>
      <c r="AG34" s="212" t="s">
        <v>137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50">
        <v>25</v>
      </c>
      <c r="B35" s="251" t="s">
        <v>169</v>
      </c>
      <c r="C35" s="258" t="s">
        <v>170</v>
      </c>
      <c r="D35" s="252" t="s">
        <v>110</v>
      </c>
      <c r="E35" s="253">
        <v>1</v>
      </c>
      <c r="F35" s="254"/>
      <c r="G35" s="255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3.8999999999999999E-4</v>
      </c>
      <c r="O35" s="232">
        <f>ROUND(E35*N35,2)</f>
        <v>0</v>
      </c>
      <c r="P35" s="232">
        <v>0</v>
      </c>
      <c r="Q35" s="232">
        <f>ROUND(E35*P35,2)</f>
        <v>0</v>
      </c>
      <c r="R35" s="233"/>
      <c r="S35" s="233" t="s">
        <v>104</v>
      </c>
      <c r="T35" s="233" t="s">
        <v>104</v>
      </c>
      <c r="U35" s="233">
        <v>0.60902000000000001</v>
      </c>
      <c r="V35" s="233">
        <f>ROUND(E35*U35,2)</f>
        <v>0.61</v>
      </c>
      <c r="W35" s="233"/>
      <c r="X35" s="233" t="s">
        <v>136</v>
      </c>
      <c r="Y35" s="233" t="s">
        <v>106</v>
      </c>
      <c r="Z35" s="212"/>
      <c r="AA35" s="212"/>
      <c r="AB35" s="212"/>
      <c r="AC35" s="212"/>
      <c r="AD35" s="212"/>
      <c r="AE35" s="212"/>
      <c r="AF35" s="212"/>
      <c r="AG35" s="212" t="s">
        <v>137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50">
        <v>26</v>
      </c>
      <c r="B36" s="251" t="s">
        <v>171</v>
      </c>
      <c r="C36" s="258" t="s">
        <v>172</v>
      </c>
      <c r="D36" s="252" t="s">
        <v>110</v>
      </c>
      <c r="E36" s="253">
        <v>1</v>
      </c>
      <c r="F36" s="254"/>
      <c r="G36" s="255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6.4000000000000005E-4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104</v>
      </c>
      <c r="T36" s="233" t="s">
        <v>104</v>
      </c>
      <c r="U36" s="233">
        <v>0.78371999999999997</v>
      </c>
      <c r="V36" s="233">
        <f>ROUND(E36*U36,2)</f>
        <v>0.78</v>
      </c>
      <c r="W36" s="233"/>
      <c r="X36" s="233" t="s">
        <v>136</v>
      </c>
      <c r="Y36" s="233" t="s">
        <v>106</v>
      </c>
      <c r="Z36" s="212"/>
      <c r="AA36" s="212"/>
      <c r="AB36" s="212"/>
      <c r="AC36" s="212"/>
      <c r="AD36" s="212"/>
      <c r="AE36" s="212"/>
      <c r="AF36" s="212"/>
      <c r="AG36" s="212" t="s">
        <v>137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50">
        <v>27</v>
      </c>
      <c r="B37" s="251" t="s">
        <v>173</v>
      </c>
      <c r="C37" s="258" t="s">
        <v>174</v>
      </c>
      <c r="D37" s="252" t="s">
        <v>117</v>
      </c>
      <c r="E37" s="253">
        <v>30</v>
      </c>
      <c r="F37" s="254"/>
      <c r="G37" s="255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5.2999999999999998E-4</v>
      </c>
      <c r="O37" s="232">
        <f>ROUND(E37*N37,2)</f>
        <v>0.02</v>
      </c>
      <c r="P37" s="232">
        <v>0</v>
      </c>
      <c r="Q37" s="232">
        <f>ROUND(E37*P37,2)</f>
        <v>0</v>
      </c>
      <c r="R37" s="233"/>
      <c r="S37" s="233" t="s">
        <v>104</v>
      </c>
      <c r="T37" s="233" t="s">
        <v>104</v>
      </c>
      <c r="U37" s="233">
        <v>0.29730000000000001</v>
      </c>
      <c r="V37" s="233">
        <f>ROUND(E37*U37,2)</f>
        <v>8.92</v>
      </c>
      <c r="W37" s="233"/>
      <c r="X37" s="233" t="s">
        <v>136</v>
      </c>
      <c r="Y37" s="233" t="s">
        <v>106</v>
      </c>
      <c r="Z37" s="212"/>
      <c r="AA37" s="212"/>
      <c r="AB37" s="212"/>
      <c r="AC37" s="212"/>
      <c r="AD37" s="212"/>
      <c r="AE37" s="212"/>
      <c r="AF37" s="212"/>
      <c r="AG37" s="212" t="s">
        <v>137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50">
        <v>28</v>
      </c>
      <c r="B38" s="251" t="s">
        <v>175</v>
      </c>
      <c r="C38" s="258" t="s">
        <v>176</v>
      </c>
      <c r="D38" s="252" t="s">
        <v>117</v>
      </c>
      <c r="E38" s="253">
        <v>58</v>
      </c>
      <c r="F38" s="254"/>
      <c r="G38" s="255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7.2999999999999996E-4</v>
      </c>
      <c r="O38" s="232">
        <f>ROUND(E38*N38,2)</f>
        <v>0.04</v>
      </c>
      <c r="P38" s="232">
        <v>0</v>
      </c>
      <c r="Q38" s="232">
        <f>ROUND(E38*P38,2)</f>
        <v>0</v>
      </c>
      <c r="R38" s="233"/>
      <c r="S38" s="233" t="s">
        <v>104</v>
      </c>
      <c r="T38" s="233" t="s">
        <v>104</v>
      </c>
      <c r="U38" s="233">
        <v>0.33279999999999998</v>
      </c>
      <c r="V38" s="233">
        <f>ROUND(E38*U38,2)</f>
        <v>19.3</v>
      </c>
      <c r="W38" s="233"/>
      <c r="X38" s="233" t="s">
        <v>136</v>
      </c>
      <c r="Y38" s="233" t="s">
        <v>106</v>
      </c>
      <c r="Z38" s="212"/>
      <c r="AA38" s="212"/>
      <c r="AB38" s="212"/>
      <c r="AC38" s="212"/>
      <c r="AD38" s="212"/>
      <c r="AE38" s="212"/>
      <c r="AF38" s="212"/>
      <c r="AG38" s="212" t="s">
        <v>137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50">
        <v>29</v>
      </c>
      <c r="B39" s="251" t="s">
        <v>177</v>
      </c>
      <c r="C39" s="258" t="s">
        <v>178</v>
      </c>
      <c r="D39" s="252" t="s">
        <v>117</v>
      </c>
      <c r="E39" s="253">
        <v>94</v>
      </c>
      <c r="F39" s="254"/>
      <c r="G39" s="255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1.0200000000000001E-3</v>
      </c>
      <c r="O39" s="232">
        <f>ROUND(E39*N39,2)</f>
        <v>0.1</v>
      </c>
      <c r="P39" s="232">
        <v>0</v>
      </c>
      <c r="Q39" s="232">
        <f>ROUND(E39*P39,2)</f>
        <v>0</v>
      </c>
      <c r="R39" s="233"/>
      <c r="S39" s="233" t="s">
        <v>104</v>
      </c>
      <c r="T39" s="233" t="s">
        <v>104</v>
      </c>
      <c r="U39" s="233">
        <v>0.38469999999999999</v>
      </c>
      <c r="V39" s="233">
        <f>ROUND(E39*U39,2)</f>
        <v>36.159999999999997</v>
      </c>
      <c r="W39" s="233"/>
      <c r="X39" s="233" t="s">
        <v>136</v>
      </c>
      <c r="Y39" s="233" t="s">
        <v>106</v>
      </c>
      <c r="Z39" s="212"/>
      <c r="AA39" s="212"/>
      <c r="AB39" s="212"/>
      <c r="AC39" s="212"/>
      <c r="AD39" s="212"/>
      <c r="AE39" s="212"/>
      <c r="AF39" s="212"/>
      <c r="AG39" s="212" t="s">
        <v>137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50">
        <v>30</v>
      </c>
      <c r="B40" s="251" t="s">
        <v>179</v>
      </c>
      <c r="C40" s="258" t="s">
        <v>180</v>
      </c>
      <c r="D40" s="252" t="s">
        <v>117</v>
      </c>
      <c r="E40" s="253">
        <v>86</v>
      </c>
      <c r="F40" s="254"/>
      <c r="G40" s="255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1.3799999999999999E-3</v>
      </c>
      <c r="O40" s="232">
        <f>ROUND(E40*N40,2)</f>
        <v>0.12</v>
      </c>
      <c r="P40" s="232">
        <v>0</v>
      </c>
      <c r="Q40" s="232">
        <f>ROUND(E40*P40,2)</f>
        <v>0</v>
      </c>
      <c r="R40" s="233"/>
      <c r="S40" s="233" t="s">
        <v>104</v>
      </c>
      <c r="T40" s="233" t="s">
        <v>104</v>
      </c>
      <c r="U40" s="233">
        <v>0.47670000000000001</v>
      </c>
      <c r="V40" s="233">
        <f>ROUND(E40*U40,2)</f>
        <v>41</v>
      </c>
      <c r="W40" s="233"/>
      <c r="X40" s="233" t="s">
        <v>136</v>
      </c>
      <c r="Y40" s="233" t="s">
        <v>106</v>
      </c>
      <c r="Z40" s="212"/>
      <c r="AA40" s="212"/>
      <c r="AB40" s="212"/>
      <c r="AC40" s="212"/>
      <c r="AD40" s="212"/>
      <c r="AE40" s="212"/>
      <c r="AF40" s="212"/>
      <c r="AG40" s="212" t="s">
        <v>137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50">
        <v>31</v>
      </c>
      <c r="B41" s="251" t="s">
        <v>181</v>
      </c>
      <c r="C41" s="258" t="s">
        <v>182</v>
      </c>
      <c r="D41" s="252" t="s">
        <v>117</v>
      </c>
      <c r="E41" s="253">
        <v>54</v>
      </c>
      <c r="F41" s="254"/>
      <c r="G41" s="255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2.0999999999999999E-3</v>
      </c>
      <c r="O41" s="232">
        <f>ROUND(E41*N41,2)</f>
        <v>0.11</v>
      </c>
      <c r="P41" s="232">
        <v>0</v>
      </c>
      <c r="Q41" s="232">
        <f>ROUND(E41*P41,2)</f>
        <v>0</v>
      </c>
      <c r="R41" s="233"/>
      <c r="S41" s="233" t="s">
        <v>104</v>
      </c>
      <c r="T41" s="233" t="s">
        <v>104</v>
      </c>
      <c r="U41" s="233">
        <v>0.56179999999999997</v>
      </c>
      <c r="V41" s="233">
        <f>ROUND(E41*U41,2)</f>
        <v>30.34</v>
      </c>
      <c r="W41" s="233"/>
      <c r="X41" s="233" t="s">
        <v>136</v>
      </c>
      <c r="Y41" s="233" t="s">
        <v>106</v>
      </c>
      <c r="Z41" s="212"/>
      <c r="AA41" s="212"/>
      <c r="AB41" s="212"/>
      <c r="AC41" s="212"/>
      <c r="AD41" s="212"/>
      <c r="AE41" s="212"/>
      <c r="AF41" s="212"/>
      <c r="AG41" s="212" t="s">
        <v>137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50">
        <v>32</v>
      </c>
      <c r="B42" s="251" t="s">
        <v>183</v>
      </c>
      <c r="C42" s="258" t="s">
        <v>184</v>
      </c>
      <c r="D42" s="252" t="s">
        <v>117</v>
      </c>
      <c r="E42" s="253">
        <v>320</v>
      </c>
      <c r="F42" s="254"/>
      <c r="G42" s="255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5.9999999999999995E-4</v>
      </c>
      <c r="Q42" s="232">
        <f>ROUND(E42*P42,2)</f>
        <v>0.19</v>
      </c>
      <c r="R42" s="233"/>
      <c r="S42" s="233" t="s">
        <v>104</v>
      </c>
      <c r="T42" s="233" t="s">
        <v>104</v>
      </c>
      <c r="U42" s="233">
        <v>0.217</v>
      </c>
      <c r="V42" s="233">
        <f>ROUND(E42*U42,2)</f>
        <v>69.44</v>
      </c>
      <c r="W42" s="233"/>
      <c r="X42" s="233" t="s">
        <v>136</v>
      </c>
      <c r="Y42" s="233" t="s">
        <v>106</v>
      </c>
      <c r="Z42" s="212"/>
      <c r="AA42" s="212"/>
      <c r="AB42" s="212"/>
      <c r="AC42" s="212"/>
      <c r="AD42" s="212"/>
      <c r="AE42" s="212"/>
      <c r="AF42" s="212"/>
      <c r="AG42" s="212" t="s">
        <v>137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0">
        <v>33</v>
      </c>
      <c r="B43" s="251" t="s">
        <v>185</v>
      </c>
      <c r="C43" s="258" t="s">
        <v>186</v>
      </c>
      <c r="D43" s="252" t="s">
        <v>110</v>
      </c>
      <c r="E43" s="253">
        <v>4</v>
      </c>
      <c r="F43" s="254"/>
      <c r="G43" s="255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3"/>
      <c r="S43" s="233" t="s">
        <v>104</v>
      </c>
      <c r="T43" s="233" t="s">
        <v>104</v>
      </c>
      <c r="U43" s="233">
        <v>0.16500000000000001</v>
      </c>
      <c r="V43" s="233">
        <f>ROUND(E43*U43,2)</f>
        <v>0.66</v>
      </c>
      <c r="W43" s="233"/>
      <c r="X43" s="233" t="s">
        <v>136</v>
      </c>
      <c r="Y43" s="233" t="s">
        <v>106</v>
      </c>
      <c r="Z43" s="212"/>
      <c r="AA43" s="212"/>
      <c r="AB43" s="212"/>
      <c r="AC43" s="212"/>
      <c r="AD43" s="212"/>
      <c r="AE43" s="212"/>
      <c r="AF43" s="212"/>
      <c r="AG43" s="212" t="s">
        <v>137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50">
        <v>34</v>
      </c>
      <c r="B44" s="251" t="s">
        <v>187</v>
      </c>
      <c r="C44" s="258" t="s">
        <v>188</v>
      </c>
      <c r="D44" s="252" t="s">
        <v>110</v>
      </c>
      <c r="E44" s="253">
        <v>7</v>
      </c>
      <c r="F44" s="254"/>
      <c r="G44" s="255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3.1E-4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104</v>
      </c>
      <c r="T44" s="233" t="s">
        <v>104</v>
      </c>
      <c r="U44" s="233">
        <v>0.20699999999999999</v>
      </c>
      <c r="V44" s="233">
        <f>ROUND(E44*U44,2)</f>
        <v>1.45</v>
      </c>
      <c r="W44" s="233"/>
      <c r="X44" s="233" t="s">
        <v>136</v>
      </c>
      <c r="Y44" s="233" t="s">
        <v>106</v>
      </c>
      <c r="Z44" s="212"/>
      <c r="AA44" s="212"/>
      <c r="AB44" s="212"/>
      <c r="AC44" s="212"/>
      <c r="AD44" s="212"/>
      <c r="AE44" s="212"/>
      <c r="AF44" s="212"/>
      <c r="AG44" s="212" t="s">
        <v>137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50">
        <v>35</v>
      </c>
      <c r="B45" s="251" t="s">
        <v>189</v>
      </c>
      <c r="C45" s="258" t="s">
        <v>190</v>
      </c>
      <c r="D45" s="252" t="s">
        <v>110</v>
      </c>
      <c r="E45" s="253">
        <v>7</v>
      </c>
      <c r="F45" s="254"/>
      <c r="G45" s="255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6.8000000000000005E-4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104</v>
      </c>
      <c r="T45" s="233" t="s">
        <v>104</v>
      </c>
      <c r="U45" s="233">
        <v>0.26900000000000002</v>
      </c>
      <c r="V45" s="233">
        <f>ROUND(E45*U45,2)</f>
        <v>1.88</v>
      </c>
      <c r="W45" s="233"/>
      <c r="X45" s="233" t="s">
        <v>136</v>
      </c>
      <c r="Y45" s="233" t="s">
        <v>106</v>
      </c>
      <c r="Z45" s="212"/>
      <c r="AA45" s="212"/>
      <c r="AB45" s="212"/>
      <c r="AC45" s="212"/>
      <c r="AD45" s="212"/>
      <c r="AE45" s="212"/>
      <c r="AF45" s="212"/>
      <c r="AG45" s="212" t="s">
        <v>137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50">
        <v>36</v>
      </c>
      <c r="B46" s="251" t="s">
        <v>191</v>
      </c>
      <c r="C46" s="258" t="s">
        <v>192</v>
      </c>
      <c r="D46" s="252" t="s">
        <v>110</v>
      </c>
      <c r="E46" s="253">
        <v>1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1.0399999999999999E-3</v>
      </c>
      <c r="O46" s="232">
        <f>ROUND(E46*N46,2)</f>
        <v>0</v>
      </c>
      <c r="P46" s="232">
        <v>0</v>
      </c>
      <c r="Q46" s="232">
        <f>ROUND(E46*P46,2)</f>
        <v>0</v>
      </c>
      <c r="R46" s="233"/>
      <c r="S46" s="233" t="s">
        <v>104</v>
      </c>
      <c r="T46" s="233" t="s">
        <v>104</v>
      </c>
      <c r="U46" s="233">
        <v>0.35099999999999998</v>
      </c>
      <c r="V46" s="233">
        <f>ROUND(E46*U46,2)</f>
        <v>0.35</v>
      </c>
      <c r="W46" s="233"/>
      <c r="X46" s="233" t="s">
        <v>136</v>
      </c>
      <c r="Y46" s="233" t="s">
        <v>106</v>
      </c>
      <c r="Z46" s="212"/>
      <c r="AA46" s="212"/>
      <c r="AB46" s="212"/>
      <c r="AC46" s="212"/>
      <c r="AD46" s="212"/>
      <c r="AE46" s="212"/>
      <c r="AF46" s="212"/>
      <c r="AG46" s="212" t="s">
        <v>137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50">
        <v>37</v>
      </c>
      <c r="B47" s="251" t="s">
        <v>193</v>
      </c>
      <c r="C47" s="258" t="s">
        <v>194</v>
      </c>
      <c r="D47" s="252" t="s">
        <v>110</v>
      </c>
      <c r="E47" s="253">
        <v>1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1.6299999999999999E-3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104</v>
      </c>
      <c r="T47" s="233" t="s">
        <v>104</v>
      </c>
      <c r="U47" s="233">
        <v>0.42399999999999999</v>
      </c>
      <c r="V47" s="233">
        <f>ROUND(E47*U47,2)</f>
        <v>0.42</v>
      </c>
      <c r="W47" s="233"/>
      <c r="X47" s="233" t="s">
        <v>136</v>
      </c>
      <c r="Y47" s="233" t="s">
        <v>106</v>
      </c>
      <c r="Z47" s="212"/>
      <c r="AA47" s="212"/>
      <c r="AB47" s="212"/>
      <c r="AC47" s="212"/>
      <c r="AD47" s="212"/>
      <c r="AE47" s="212"/>
      <c r="AF47" s="212"/>
      <c r="AG47" s="212" t="s">
        <v>137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50">
        <v>38</v>
      </c>
      <c r="B48" s="251" t="s">
        <v>195</v>
      </c>
      <c r="C48" s="258" t="s">
        <v>196</v>
      </c>
      <c r="D48" s="252" t="s">
        <v>110</v>
      </c>
      <c r="E48" s="253">
        <v>3</v>
      </c>
      <c r="F48" s="254"/>
      <c r="G48" s="255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104</v>
      </c>
      <c r="T48" s="233" t="s">
        <v>104</v>
      </c>
      <c r="U48" s="233">
        <v>0.16500000000000001</v>
      </c>
      <c r="V48" s="233">
        <f>ROUND(E48*U48,2)</f>
        <v>0.5</v>
      </c>
      <c r="W48" s="233"/>
      <c r="X48" s="233" t="s">
        <v>136</v>
      </c>
      <c r="Y48" s="233" t="s">
        <v>106</v>
      </c>
      <c r="Z48" s="212"/>
      <c r="AA48" s="212"/>
      <c r="AB48" s="212"/>
      <c r="AC48" s="212"/>
      <c r="AD48" s="212"/>
      <c r="AE48" s="212"/>
      <c r="AF48" s="212"/>
      <c r="AG48" s="212" t="s">
        <v>137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50">
        <v>39</v>
      </c>
      <c r="B49" s="251" t="s">
        <v>197</v>
      </c>
      <c r="C49" s="258" t="s">
        <v>198</v>
      </c>
      <c r="D49" s="252" t="s">
        <v>117</v>
      </c>
      <c r="E49" s="253">
        <v>268</v>
      </c>
      <c r="F49" s="254"/>
      <c r="G49" s="255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1.8000000000000001E-4</v>
      </c>
      <c r="O49" s="232">
        <f>ROUND(E49*N49,2)</f>
        <v>0.05</v>
      </c>
      <c r="P49" s="232">
        <v>0</v>
      </c>
      <c r="Q49" s="232">
        <f>ROUND(E49*P49,2)</f>
        <v>0</v>
      </c>
      <c r="R49" s="233"/>
      <c r="S49" s="233" t="s">
        <v>104</v>
      </c>
      <c r="T49" s="233" t="s">
        <v>104</v>
      </c>
      <c r="U49" s="233">
        <v>6.7000000000000004E-2</v>
      </c>
      <c r="V49" s="233">
        <f>ROUND(E49*U49,2)</f>
        <v>17.96</v>
      </c>
      <c r="W49" s="233"/>
      <c r="X49" s="233" t="s">
        <v>136</v>
      </c>
      <c r="Y49" s="233" t="s">
        <v>106</v>
      </c>
      <c r="Z49" s="212"/>
      <c r="AA49" s="212"/>
      <c r="AB49" s="212"/>
      <c r="AC49" s="212"/>
      <c r="AD49" s="212"/>
      <c r="AE49" s="212"/>
      <c r="AF49" s="212"/>
      <c r="AG49" s="212" t="s">
        <v>137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50">
        <v>40</v>
      </c>
      <c r="B50" s="251" t="s">
        <v>199</v>
      </c>
      <c r="C50" s="258" t="s">
        <v>200</v>
      </c>
      <c r="D50" s="252" t="s">
        <v>117</v>
      </c>
      <c r="E50" s="253">
        <v>54</v>
      </c>
      <c r="F50" s="254"/>
      <c r="G50" s="255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3.4000000000000002E-4</v>
      </c>
      <c r="O50" s="232">
        <f>ROUND(E50*N50,2)</f>
        <v>0.02</v>
      </c>
      <c r="P50" s="232">
        <v>0</v>
      </c>
      <c r="Q50" s="232">
        <f>ROUND(E50*P50,2)</f>
        <v>0</v>
      </c>
      <c r="R50" s="233"/>
      <c r="S50" s="233" t="s">
        <v>104</v>
      </c>
      <c r="T50" s="233" t="s">
        <v>104</v>
      </c>
      <c r="U50" s="233">
        <v>0.13600000000000001</v>
      </c>
      <c r="V50" s="233">
        <f>ROUND(E50*U50,2)</f>
        <v>7.34</v>
      </c>
      <c r="W50" s="233"/>
      <c r="X50" s="233" t="s">
        <v>136</v>
      </c>
      <c r="Y50" s="233" t="s">
        <v>106</v>
      </c>
      <c r="Z50" s="212"/>
      <c r="AA50" s="212"/>
      <c r="AB50" s="212"/>
      <c r="AC50" s="212"/>
      <c r="AD50" s="212"/>
      <c r="AE50" s="212"/>
      <c r="AF50" s="212"/>
      <c r="AG50" s="212" t="s">
        <v>137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50">
        <v>41</v>
      </c>
      <c r="B51" s="251" t="s">
        <v>201</v>
      </c>
      <c r="C51" s="258" t="s">
        <v>202</v>
      </c>
      <c r="D51" s="252" t="s">
        <v>117</v>
      </c>
      <c r="E51" s="253">
        <v>322</v>
      </c>
      <c r="F51" s="254"/>
      <c r="G51" s="255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1.0000000000000001E-5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104</v>
      </c>
      <c r="T51" s="233" t="s">
        <v>104</v>
      </c>
      <c r="U51" s="233">
        <v>6.2E-2</v>
      </c>
      <c r="V51" s="233">
        <f>ROUND(E51*U51,2)</f>
        <v>19.96</v>
      </c>
      <c r="W51" s="233"/>
      <c r="X51" s="233" t="s">
        <v>136</v>
      </c>
      <c r="Y51" s="233" t="s">
        <v>106</v>
      </c>
      <c r="Z51" s="212"/>
      <c r="AA51" s="212"/>
      <c r="AB51" s="212"/>
      <c r="AC51" s="212"/>
      <c r="AD51" s="212"/>
      <c r="AE51" s="212"/>
      <c r="AF51" s="212"/>
      <c r="AG51" s="212" t="s">
        <v>137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0">
        <v>42</v>
      </c>
      <c r="B52" s="251" t="s">
        <v>203</v>
      </c>
      <c r="C52" s="258" t="s">
        <v>204</v>
      </c>
      <c r="D52" s="252" t="s">
        <v>110</v>
      </c>
      <c r="E52" s="253">
        <v>7</v>
      </c>
      <c r="F52" s="254"/>
      <c r="G52" s="255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1.2999999999999999E-4</v>
      </c>
      <c r="O52" s="232">
        <f>ROUND(E52*N52,2)</f>
        <v>0</v>
      </c>
      <c r="P52" s="232">
        <v>1.1000000000000001E-3</v>
      </c>
      <c r="Q52" s="232">
        <f>ROUND(E52*P52,2)</f>
        <v>0.01</v>
      </c>
      <c r="R52" s="233"/>
      <c r="S52" s="233" t="s">
        <v>104</v>
      </c>
      <c r="T52" s="233" t="s">
        <v>104</v>
      </c>
      <c r="U52" s="233">
        <v>0.22900000000000001</v>
      </c>
      <c r="V52" s="233">
        <f>ROUND(E52*U52,2)</f>
        <v>1.6</v>
      </c>
      <c r="W52" s="233"/>
      <c r="X52" s="233" t="s">
        <v>136</v>
      </c>
      <c r="Y52" s="233" t="s">
        <v>106</v>
      </c>
      <c r="Z52" s="212"/>
      <c r="AA52" s="212"/>
      <c r="AB52" s="212"/>
      <c r="AC52" s="212"/>
      <c r="AD52" s="212"/>
      <c r="AE52" s="212"/>
      <c r="AF52" s="212"/>
      <c r="AG52" s="212" t="s">
        <v>137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4">
        <v>43</v>
      </c>
      <c r="B53" s="245" t="s">
        <v>205</v>
      </c>
      <c r="C53" s="259" t="s">
        <v>206</v>
      </c>
      <c r="D53" s="246" t="s">
        <v>110</v>
      </c>
      <c r="E53" s="247">
        <v>4</v>
      </c>
      <c r="F53" s="248"/>
      <c r="G53" s="249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3"/>
      <c r="S53" s="233" t="s">
        <v>104</v>
      </c>
      <c r="T53" s="233" t="s">
        <v>104</v>
      </c>
      <c r="U53" s="233">
        <v>0.16500000000000001</v>
      </c>
      <c r="V53" s="233">
        <f>ROUND(E53*U53,2)</f>
        <v>0.66</v>
      </c>
      <c r="W53" s="233"/>
      <c r="X53" s="233" t="s">
        <v>136</v>
      </c>
      <c r="Y53" s="233" t="s">
        <v>106</v>
      </c>
      <c r="Z53" s="212"/>
      <c r="AA53" s="212"/>
      <c r="AB53" s="212"/>
      <c r="AC53" s="212"/>
      <c r="AD53" s="212"/>
      <c r="AE53" s="212"/>
      <c r="AF53" s="212"/>
      <c r="AG53" s="212" t="s">
        <v>137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>
        <v>44</v>
      </c>
      <c r="B54" s="230" t="s">
        <v>207</v>
      </c>
      <c r="C54" s="260" t="s">
        <v>208</v>
      </c>
      <c r="D54" s="231" t="s">
        <v>0</v>
      </c>
      <c r="E54" s="256"/>
      <c r="F54" s="234"/>
      <c r="G54" s="23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3"/>
      <c r="S54" s="233" t="s">
        <v>104</v>
      </c>
      <c r="T54" s="233" t="s">
        <v>104</v>
      </c>
      <c r="U54" s="233">
        <v>0</v>
      </c>
      <c r="V54" s="233">
        <f>ROUND(E54*U54,2)</f>
        <v>0</v>
      </c>
      <c r="W54" s="233"/>
      <c r="X54" s="233" t="s">
        <v>142</v>
      </c>
      <c r="Y54" s="233" t="s">
        <v>106</v>
      </c>
      <c r="Z54" s="212"/>
      <c r="AA54" s="212"/>
      <c r="AB54" s="212"/>
      <c r="AC54" s="212"/>
      <c r="AD54" s="212"/>
      <c r="AE54" s="212"/>
      <c r="AF54" s="212"/>
      <c r="AG54" s="212" t="s">
        <v>143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37" t="s">
        <v>98</v>
      </c>
      <c r="B55" s="238" t="s">
        <v>61</v>
      </c>
      <c r="C55" s="257" t="s">
        <v>62</v>
      </c>
      <c r="D55" s="239"/>
      <c r="E55" s="240"/>
      <c r="F55" s="241"/>
      <c r="G55" s="242">
        <f>SUMIF(AG56:AG67,"&lt;&gt;NOR",G56:G67)</f>
        <v>0</v>
      </c>
      <c r="H55" s="236"/>
      <c r="I55" s="236">
        <f>SUM(I56:I67)</f>
        <v>0</v>
      </c>
      <c r="J55" s="236"/>
      <c r="K55" s="236">
        <f>SUM(K56:K67)</f>
        <v>0</v>
      </c>
      <c r="L55" s="236"/>
      <c r="M55" s="236">
        <f>SUM(M56:M67)</f>
        <v>0</v>
      </c>
      <c r="N55" s="235"/>
      <c r="O55" s="235">
        <f>SUM(O56:O67)</f>
        <v>0.02</v>
      </c>
      <c r="P55" s="235"/>
      <c r="Q55" s="235">
        <f>SUM(Q56:Q67)</f>
        <v>1.07</v>
      </c>
      <c r="R55" s="236"/>
      <c r="S55" s="236"/>
      <c r="T55" s="236"/>
      <c r="U55" s="236"/>
      <c r="V55" s="236">
        <f>SUM(V56:V67)</f>
        <v>42.510000000000005</v>
      </c>
      <c r="W55" s="236"/>
      <c r="X55" s="236"/>
      <c r="Y55" s="236"/>
      <c r="AG55" t="s">
        <v>99</v>
      </c>
    </row>
    <row r="56" spans="1:60" outlineLevel="1" x14ac:dyDescent="0.2">
      <c r="A56" s="250">
        <v>45</v>
      </c>
      <c r="B56" s="251" t="s">
        <v>209</v>
      </c>
      <c r="C56" s="258" t="s">
        <v>210</v>
      </c>
      <c r="D56" s="252" t="s">
        <v>211</v>
      </c>
      <c r="E56" s="253">
        <v>1</v>
      </c>
      <c r="F56" s="254"/>
      <c r="G56" s="255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3"/>
      <c r="S56" s="233" t="s">
        <v>146</v>
      </c>
      <c r="T56" s="233" t="s">
        <v>112</v>
      </c>
      <c r="U56" s="233">
        <v>0</v>
      </c>
      <c r="V56" s="233">
        <f>ROUND(E56*U56,2)</f>
        <v>0</v>
      </c>
      <c r="W56" s="233"/>
      <c r="X56" s="233" t="s">
        <v>136</v>
      </c>
      <c r="Y56" s="233" t="s">
        <v>106</v>
      </c>
      <c r="Z56" s="212"/>
      <c r="AA56" s="212"/>
      <c r="AB56" s="212"/>
      <c r="AC56" s="212"/>
      <c r="AD56" s="212"/>
      <c r="AE56" s="212"/>
      <c r="AF56" s="212"/>
      <c r="AG56" s="212" t="s">
        <v>137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50">
        <v>46</v>
      </c>
      <c r="B57" s="251" t="s">
        <v>212</v>
      </c>
      <c r="C57" s="258" t="s">
        <v>213</v>
      </c>
      <c r="D57" s="252" t="s">
        <v>117</v>
      </c>
      <c r="E57" s="253">
        <v>15</v>
      </c>
      <c r="F57" s="254"/>
      <c r="G57" s="255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5.0000000000000002E-5</v>
      </c>
      <c r="O57" s="232">
        <f>ROUND(E57*N57,2)</f>
        <v>0</v>
      </c>
      <c r="P57" s="232">
        <v>5.3200000000000001E-3</v>
      </c>
      <c r="Q57" s="232">
        <f>ROUND(E57*P57,2)</f>
        <v>0.08</v>
      </c>
      <c r="R57" s="233"/>
      <c r="S57" s="233" t="s">
        <v>104</v>
      </c>
      <c r="T57" s="233" t="s">
        <v>104</v>
      </c>
      <c r="U57" s="233">
        <v>0.10299999999999999</v>
      </c>
      <c r="V57" s="233">
        <f>ROUND(E57*U57,2)</f>
        <v>1.55</v>
      </c>
      <c r="W57" s="233"/>
      <c r="X57" s="233" t="s">
        <v>136</v>
      </c>
      <c r="Y57" s="233" t="s">
        <v>106</v>
      </c>
      <c r="Z57" s="212"/>
      <c r="AA57" s="212"/>
      <c r="AB57" s="212"/>
      <c r="AC57" s="212"/>
      <c r="AD57" s="212"/>
      <c r="AE57" s="212"/>
      <c r="AF57" s="212"/>
      <c r="AG57" s="212" t="s">
        <v>137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50">
        <v>47</v>
      </c>
      <c r="B58" s="251" t="s">
        <v>214</v>
      </c>
      <c r="C58" s="258" t="s">
        <v>215</v>
      </c>
      <c r="D58" s="252" t="s">
        <v>117</v>
      </c>
      <c r="E58" s="253">
        <v>115</v>
      </c>
      <c r="F58" s="254"/>
      <c r="G58" s="255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9.0000000000000006E-5</v>
      </c>
      <c r="O58" s="232">
        <f>ROUND(E58*N58,2)</f>
        <v>0.01</v>
      </c>
      <c r="P58" s="232">
        <v>8.5800000000000008E-3</v>
      </c>
      <c r="Q58" s="232">
        <f>ROUND(E58*P58,2)</f>
        <v>0.99</v>
      </c>
      <c r="R58" s="233"/>
      <c r="S58" s="233" t="s">
        <v>104</v>
      </c>
      <c r="T58" s="233" t="s">
        <v>104</v>
      </c>
      <c r="U58" s="233">
        <v>0.10299999999999999</v>
      </c>
      <c r="V58" s="233">
        <f>ROUND(E58*U58,2)</f>
        <v>11.85</v>
      </c>
      <c r="W58" s="233"/>
      <c r="X58" s="233" t="s">
        <v>136</v>
      </c>
      <c r="Y58" s="233" t="s">
        <v>106</v>
      </c>
      <c r="Z58" s="212"/>
      <c r="AA58" s="212"/>
      <c r="AB58" s="212"/>
      <c r="AC58" s="212"/>
      <c r="AD58" s="212"/>
      <c r="AE58" s="212"/>
      <c r="AF58" s="212"/>
      <c r="AG58" s="212" t="s">
        <v>137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50">
        <v>48</v>
      </c>
      <c r="B59" s="251" t="s">
        <v>216</v>
      </c>
      <c r="C59" s="258" t="s">
        <v>217</v>
      </c>
      <c r="D59" s="252" t="s">
        <v>117</v>
      </c>
      <c r="E59" s="253">
        <v>1</v>
      </c>
      <c r="F59" s="254"/>
      <c r="G59" s="255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1.0120000000000001E-2</v>
      </c>
      <c r="O59" s="232">
        <f>ROUND(E59*N59,2)</f>
        <v>0.01</v>
      </c>
      <c r="P59" s="232">
        <v>0</v>
      </c>
      <c r="Q59" s="232">
        <f>ROUND(E59*P59,2)</f>
        <v>0</v>
      </c>
      <c r="R59" s="233"/>
      <c r="S59" s="233" t="s">
        <v>104</v>
      </c>
      <c r="T59" s="233" t="s">
        <v>104</v>
      </c>
      <c r="U59" s="233">
        <v>0.82799999999999996</v>
      </c>
      <c r="V59" s="233">
        <f>ROUND(E59*U59,2)</f>
        <v>0.83</v>
      </c>
      <c r="W59" s="233"/>
      <c r="X59" s="233" t="s">
        <v>136</v>
      </c>
      <c r="Y59" s="233" t="s">
        <v>106</v>
      </c>
      <c r="Z59" s="212"/>
      <c r="AA59" s="212"/>
      <c r="AB59" s="212"/>
      <c r="AC59" s="212"/>
      <c r="AD59" s="212"/>
      <c r="AE59" s="212"/>
      <c r="AF59" s="212"/>
      <c r="AG59" s="212" t="s">
        <v>137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50">
        <v>49</v>
      </c>
      <c r="B60" s="251" t="s">
        <v>218</v>
      </c>
      <c r="C60" s="258" t="s">
        <v>219</v>
      </c>
      <c r="D60" s="252" t="s">
        <v>110</v>
      </c>
      <c r="E60" s="253">
        <v>2</v>
      </c>
      <c r="F60" s="254"/>
      <c r="G60" s="255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2">
        <v>6.4000000000000005E-4</v>
      </c>
      <c r="O60" s="232">
        <f>ROUND(E60*N60,2)</f>
        <v>0</v>
      </c>
      <c r="P60" s="232">
        <v>0</v>
      </c>
      <c r="Q60" s="232">
        <f>ROUND(E60*P60,2)</f>
        <v>0</v>
      </c>
      <c r="R60" s="233"/>
      <c r="S60" s="233" t="s">
        <v>104</v>
      </c>
      <c r="T60" s="233" t="s">
        <v>104</v>
      </c>
      <c r="U60" s="233">
        <v>0.32969999999999999</v>
      </c>
      <c r="V60" s="233">
        <f>ROUND(E60*U60,2)</f>
        <v>0.66</v>
      </c>
      <c r="W60" s="233"/>
      <c r="X60" s="233" t="s">
        <v>136</v>
      </c>
      <c r="Y60" s="233" t="s">
        <v>106</v>
      </c>
      <c r="Z60" s="212"/>
      <c r="AA60" s="212"/>
      <c r="AB60" s="212"/>
      <c r="AC60" s="212"/>
      <c r="AD60" s="212"/>
      <c r="AE60" s="212"/>
      <c r="AF60" s="212"/>
      <c r="AG60" s="212" t="s">
        <v>137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50">
        <v>50</v>
      </c>
      <c r="B61" s="251" t="s">
        <v>220</v>
      </c>
      <c r="C61" s="258" t="s">
        <v>221</v>
      </c>
      <c r="D61" s="252" t="s">
        <v>110</v>
      </c>
      <c r="E61" s="253">
        <v>2</v>
      </c>
      <c r="F61" s="254"/>
      <c r="G61" s="255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8.0999999999999996E-4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104</v>
      </c>
      <c r="T61" s="233" t="s">
        <v>104</v>
      </c>
      <c r="U61" s="233">
        <v>0.41760000000000003</v>
      </c>
      <c r="V61" s="233">
        <f>ROUND(E61*U61,2)</f>
        <v>0.84</v>
      </c>
      <c r="W61" s="233"/>
      <c r="X61" s="233" t="s">
        <v>136</v>
      </c>
      <c r="Y61" s="233" t="s">
        <v>106</v>
      </c>
      <c r="Z61" s="212"/>
      <c r="AA61" s="212"/>
      <c r="AB61" s="212"/>
      <c r="AC61" s="212"/>
      <c r="AD61" s="212"/>
      <c r="AE61" s="212"/>
      <c r="AF61" s="212"/>
      <c r="AG61" s="212" t="s">
        <v>137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50">
        <v>51</v>
      </c>
      <c r="B62" s="251" t="s">
        <v>222</v>
      </c>
      <c r="C62" s="258" t="s">
        <v>223</v>
      </c>
      <c r="D62" s="252" t="s">
        <v>110</v>
      </c>
      <c r="E62" s="253">
        <v>1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3.0799999999999998E-3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104</v>
      </c>
      <c r="T62" s="233" t="s">
        <v>104</v>
      </c>
      <c r="U62" s="233">
        <v>1.7470000000000001</v>
      </c>
      <c r="V62" s="233">
        <f>ROUND(E62*U62,2)</f>
        <v>1.75</v>
      </c>
      <c r="W62" s="233"/>
      <c r="X62" s="233" t="s">
        <v>136</v>
      </c>
      <c r="Y62" s="233" t="s">
        <v>106</v>
      </c>
      <c r="Z62" s="212"/>
      <c r="AA62" s="212"/>
      <c r="AB62" s="212"/>
      <c r="AC62" s="212"/>
      <c r="AD62" s="212"/>
      <c r="AE62" s="212"/>
      <c r="AF62" s="212"/>
      <c r="AG62" s="212" t="s">
        <v>137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50">
        <v>52</v>
      </c>
      <c r="B63" s="251" t="s">
        <v>224</v>
      </c>
      <c r="C63" s="258" t="s">
        <v>225</v>
      </c>
      <c r="D63" s="252" t="s">
        <v>117</v>
      </c>
      <c r="E63" s="253">
        <v>1</v>
      </c>
      <c r="F63" s="254"/>
      <c r="G63" s="255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104</v>
      </c>
      <c r="T63" s="233" t="s">
        <v>104</v>
      </c>
      <c r="U63" s="233">
        <v>3.2000000000000001E-2</v>
      </c>
      <c r="V63" s="233">
        <f>ROUND(E63*U63,2)</f>
        <v>0.03</v>
      </c>
      <c r="W63" s="233"/>
      <c r="X63" s="233" t="s">
        <v>136</v>
      </c>
      <c r="Y63" s="233" t="s">
        <v>106</v>
      </c>
      <c r="Z63" s="212"/>
      <c r="AA63" s="212"/>
      <c r="AB63" s="212"/>
      <c r="AC63" s="212"/>
      <c r="AD63" s="212"/>
      <c r="AE63" s="212"/>
      <c r="AF63" s="212"/>
      <c r="AG63" s="212" t="s">
        <v>137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50">
        <v>53</v>
      </c>
      <c r="B64" s="251" t="s">
        <v>226</v>
      </c>
      <c r="C64" s="258" t="s">
        <v>227</v>
      </c>
      <c r="D64" s="252" t="s">
        <v>110</v>
      </c>
      <c r="E64" s="253">
        <v>1</v>
      </c>
      <c r="F64" s="254"/>
      <c r="G64" s="255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2">
        <v>5.2999999999999998E-4</v>
      </c>
      <c r="O64" s="232">
        <f>ROUND(E64*N64,2)</f>
        <v>0</v>
      </c>
      <c r="P64" s="232">
        <v>0</v>
      </c>
      <c r="Q64" s="232">
        <f>ROUND(E64*P64,2)</f>
        <v>0</v>
      </c>
      <c r="R64" s="233"/>
      <c r="S64" s="233" t="s">
        <v>104</v>
      </c>
      <c r="T64" s="233" t="s">
        <v>104</v>
      </c>
      <c r="U64" s="233">
        <v>0.23699999999999999</v>
      </c>
      <c r="V64" s="233">
        <f>ROUND(E64*U64,2)</f>
        <v>0.24</v>
      </c>
      <c r="W64" s="233"/>
      <c r="X64" s="233" t="s">
        <v>136</v>
      </c>
      <c r="Y64" s="233" t="s">
        <v>106</v>
      </c>
      <c r="Z64" s="212"/>
      <c r="AA64" s="212"/>
      <c r="AB64" s="212"/>
      <c r="AC64" s="212"/>
      <c r="AD64" s="212"/>
      <c r="AE64" s="212"/>
      <c r="AF64" s="212"/>
      <c r="AG64" s="212" t="s">
        <v>137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50">
        <v>54</v>
      </c>
      <c r="B65" s="251" t="s">
        <v>228</v>
      </c>
      <c r="C65" s="258" t="s">
        <v>229</v>
      </c>
      <c r="D65" s="252" t="s">
        <v>110</v>
      </c>
      <c r="E65" s="253">
        <v>1</v>
      </c>
      <c r="F65" s="254"/>
      <c r="G65" s="255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5.0000000000000001E-4</v>
      </c>
      <c r="O65" s="232">
        <f>ROUND(E65*N65,2)</f>
        <v>0</v>
      </c>
      <c r="P65" s="232">
        <v>0</v>
      </c>
      <c r="Q65" s="232">
        <f>ROUND(E65*P65,2)</f>
        <v>0</v>
      </c>
      <c r="R65" s="233"/>
      <c r="S65" s="233" t="s">
        <v>104</v>
      </c>
      <c r="T65" s="233" t="s">
        <v>104</v>
      </c>
      <c r="U65" s="233">
        <v>0.76200000000000001</v>
      </c>
      <c r="V65" s="233">
        <f>ROUND(E65*U65,2)</f>
        <v>0.76</v>
      </c>
      <c r="W65" s="233"/>
      <c r="X65" s="233" t="s">
        <v>136</v>
      </c>
      <c r="Y65" s="233" t="s">
        <v>106</v>
      </c>
      <c r="Z65" s="212"/>
      <c r="AA65" s="212"/>
      <c r="AB65" s="212"/>
      <c r="AC65" s="212"/>
      <c r="AD65" s="212"/>
      <c r="AE65" s="212"/>
      <c r="AF65" s="212"/>
      <c r="AG65" s="212" t="s">
        <v>137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4">
        <v>55</v>
      </c>
      <c r="B66" s="245" t="s">
        <v>230</v>
      </c>
      <c r="C66" s="259" t="s">
        <v>231</v>
      </c>
      <c r="D66" s="246" t="s">
        <v>102</v>
      </c>
      <c r="E66" s="247">
        <v>24</v>
      </c>
      <c r="F66" s="248"/>
      <c r="G66" s="249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3" t="s">
        <v>103</v>
      </c>
      <c r="S66" s="233" t="s">
        <v>104</v>
      </c>
      <c r="T66" s="233" t="s">
        <v>104</v>
      </c>
      <c r="U66" s="233">
        <v>1</v>
      </c>
      <c r="V66" s="233">
        <f>ROUND(E66*U66,2)</f>
        <v>24</v>
      </c>
      <c r="W66" s="233"/>
      <c r="X66" s="233" t="s">
        <v>105</v>
      </c>
      <c r="Y66" s="233" t="s">
        <v>106</v>
      </c>
      <c r="Z66" s="212"/>
      <c r="AA66" s="212"/>
      <c r="AB66" s="212"/>
      <c r="AC66" s="212"/>
      <c r="AD66" s="212"/>
      <c r="AE66" s="212"/>
      <c r="AF66" s="212"/>
      <c r="AG66" s="212" t="s">
        <v>107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>
        <v>56</v>
      </c>
      <c r="B67" s="230" t="s">
        <v>232</v>
      </c>
      <c r="C67" s="260" t="s">
        <v>233</v>
      </c>
      <c r="D67" s="231" t="s">
        <v>0</v>
      </c>
      <c r="E67" s="256"/>
      <c r="F67" s="234"/>
      <c r="G67" s="233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3"/>
      <c r="S67" s="233" t="s">
        <v>104</v>
      </c>
      <c r="T67" s="233" t="s">
        <v>104</v>
      </c>
      <c r="U67" s="233">
        <v>0</v>
      </c>
      <c r="V67" s="233">
        <f>ROUND(E67*U67,2)</f>
        <v>0</v>
      </c>
      <c r="W67" s="233"/>
      <c r="X67" s="233" t="s">
        <v>142</v>
      </c>
      <c r="Y67" s="233" t="s">
        <v>106</v>
      </c>
      <c r="Z67" s="212"/>
      <c r="AA67" s="212"/>
      <c r="AB67" s="212"/>
      <c r="AC67" s="212"/>
      <c r="AD67" s="212"/>
      <c r="AE67" s="212"/>
      <c r="AF67" s="212"/>
      <c r="AG67" s="212" t="s">
        <v>143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37" t="s">
        <v>98</v>
      </c>
      <c r="B68" s="238" t="s">
        <v>63</v>
      </c>
      <c r="C68" s="257" t="s">
        <v>64</v>
      </c>
      <c r="D68" s="239"/>
      <c r="E68" s="240"/>
      <c r="F68" s="241"/>
      <c r="G68" s="242">
        <f>SUMIF(AG69:AG72,"&lt;&gt;NOR",G69:G72)</f>
        <v>0</v>
      </c>
      <c r="H68" s="236"/>
      <c r="I68" s="236">
        <f>SUM(I69:I72)</f>
        <v>0</v>
      </c>
      <c r="J68" s="236"/>
      <c r="K68" s="236">
        <f>SUM(K69:K72)</f>
        <v>0</v>
      </c>
      <c r="L68" s="236"/>
      <c r="M68" s="236">
        <f>SUM(M69:M72)</f>
        <v>0</v>
      </c>
      <c r="N68" s="235"/>
      <c r="O68" s="235">
        <f>SUM(O69:O72)</f>
        <v>0.01</v>
      </c>
      <c r="P68" s="235"/>
      <c r="Q68" s="235">
        <f>SUM(Q69:Q72)</f>
        <v>0.1</v>
      </c>
      <c r="R68" s="236"/>
      <c r="S68" s="236"/>
      <c r="T68" s="236"/>
      <c r="U68" s="236"/>
      <c r="V68" s="236">
        <f>SUM(V69:V72)</f>
        <v>35.26</v>
      </c>
      <c r="W68" s="236"/>
      <c r="X68" s="236"/>
      <c r="Y68" s="236"/>
      <c r="AG68" t="s">
        <v>99</v>
      </c>
    </row>
    <row r="69" spans="1:60" outlineLevel="1" x14ac:dyDescent="0.2">
      <c r="A69" s="250">
        <v>57</v>
      </c>
      <c r="B69" s="251" t="s">
        <v>234</v>
      </c>
      <c r="C69" s="258" t="s">
        <v>235</v>
      </c>
      <c r="D69" s="252" t="s">
        <v>236</v>
      </c>
      <c r="E69" s="253">
        <v>60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3"/>
      <c r="S69" s="233" t="s">
        <v>146</v>
      </c>
      <c r="T69" s="233" t="s">
        <v>112</v>
      </c>
      <c r="U69" s="233">
        <v>0</v>
      </c>
      <c r="V69" s="233">
        <f>ROUND(E69*U69,2)</f>
        <v>0</v>
      </c>
      <c r="W69" s="233"/>
      <c r="X69" s="233" t="s">
        <v>113</v>
      </c>
      <c r="Y69" s="233" t="s">
        <v>106</v>
      </c>
      <c r="Z69" s="212"/>
      <c r="AA69" s="212"/>
      <c r="AB69" s="212"/>
      <c r="AC69" s="212"/>
      <c r="AD69" s="212"/>
      <c r="AE69" s="212"/>
      <c r="AF69" s="212"/>
      <c r="AG69" s="212" t="s">
        <v>114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0">
        <v>58</v>
      </c>
      <c r="B70" s="251" t="s">
        <v>237</v>
      </c>
      <c r="C70" s="258" t="s">
        <v>238</v>
      </c>
      <c r="D70" s="252" t="s">
        <v>236</v>
      </c>
      <c r="E70" s="253">
        <v>60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6.0000000000000002E-5</v>
      </c>
      <c r="O70" s="232">
        <f>ROUND(E70*N70,2)</f>
        <v>0</v>
      </c>
      <c r="P70" s="232">
        <v>0</v>
      </c>
      <c r="Q70" s="232">
        <f>ROUND(E70*P70,2)</f>
        <v>0</v>
      </c>
      <c r="R70" s="233"/>
      <c r="S70" s="233" t="s">
        <v>104</v>
      </c>
      <c r="T70" s="233" t="s">
        <v>104</v>
      </c>
      <c r="U70" s="233">
        <v>0.42599999999999999</v>
      </c>
      <c r="V70" s="233">
        <f>ROUND(E70*U70,2)</f>
        <v>25.56</v>
      </c>
      <c r="W70" s="233"/>
      <c r="X70" s="233" t="s">
        <v>136</v>
      </c>
      <c r="Y70" s="233" t="s">
        <v>106</v>
      </c>
      <c r="Z70" s="212"/>
      <c r="AA70" s="212"/>
      <c r="AB70" s="212"/>
      <c r="AC70" s="212"/>
      <c r="AD70" s="212"/>
      <c r="AE70" s="212"/>
      <c r="AF70" s="212"/>
      <c r="AG70" s="212" t="s">
        <v>137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4">
        <v>59</v>
      </c>
      <c r="B71" s="245" t="s">
        <v>239</v>
      </c>
      <c r="C71" s="259" t="s">
        <v>240</v>
      </c>
      <c r="D71" s="246" t="s">
        <v>236</v>
      </c>
      <c r="E71" s="247">
        <v>100</v>
      </c>
      <c r="F71" s="248"/>
      <c r="G71" s="249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5.0000000000000002E-5</v>
      </c>
      <c r="O71" s="232">
        <f>ROUND(E71*N71,2)</f>
        <v>0.01</v>
      </c>
      <c r="P71" s="232">
        <v>1E-3</v>
      </c>
      <c r="Q71" s="232">
        <f>ROUND(E71*P71,2)</f>
        <v>0.1</v>
      </c>
      <c r="R71" s="233"/>
      <c r="S71" s="233" t="s">
        <v>104</v>
      </c>
      <c r="T71" s="233" t="s">
        <v>104</v>
      </c>
      <c r="U71" s="233">
        <v>9.7000000000000003E-2</v>
      </c>
      <c r="V71" s="233">
        <f>ROUND(E71*U71,2)</f>
        <v>9.6999999999999993</v>
      </c>
      <c r="W71" s="233"/>
      <c r="X71" s="233" t="s">
        <v>136</v>
      </c>
      <c r="Y71" s="233" t="s">
        <v>106</v>
      </c>
      <c r="Z71" s="212"/>
      <c r="AA71" s="212"/>
      <c r="AB71" s="212"/>
      <c r="AC71" s="212"/>
      <c r="AD71" s="212"/>
      <c r="AE71" s="212"/>
      <c r="AF71" s="212"/>
      <c r="AG71" s="212" t="s">
        <v>137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>
        <v>60</v>
      </c>
      <c r="B72" s="230" t="s">
        <v>241</v>
      </c>
      <c r="C72" s="260" t="s">
        <v>242</v>
      </c>
      <c r="D72" s="231" t="s">
        <v>0</v>
      </c>
      <c r="E72" s="256"/>
      <c r="F72" s="234"/>
      <c r="G72" s="233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3"/>
      <c r="S72" s="233" t="s">
        <v>104</v>
      </c>
      <c r="T72" s="233" t="s">
        <v>104</v>
      </c>
      <c r="U72" s="233">
        <v>0</v>
      </c>
      <c r="V72" s="233">
        <f>ROUND(E72*U72,2)</f>
        <v>0</v>
      </c>
      <c r="W72" s="233"/>
      <c r="X72" s="233" t="s">
        <v>142</v>
      </c>
      <c r="Y72" s="233" t="s">
        <v>106</v>
      </c>
      <c r="Z72" s="212"/>
      <c r="AA72" s="212"/>
      <c r="AB72" s="212"/>
      <c r="AC72" s="212"/>
      <c r="AD72" s="212"/>
      <c r="AE72" s="212"/>
      <c r="AF72" s="212"/>
      <c r="AG72" s="212" t="s">
        <v>143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37" t="s">
        <v>98</v>
      </c>
      <c r="B73" s="238" t="s">
        <v>65</v>
      </c>
      <c r="C73" s="257" t="s">
        <v>66</v>
      </c>
      <c r="D73" s="239"/>
      <c r="E73" s="240"/>
      <c r="F73" s="241"/>
      <c r="G73" s="242">
        <f>SUMIF(AG74:AG75,"&lt;&gt;NOR",G74:G75)</f>
        <v>0</v>
      </c>
      <c r="H73" s="236"/>
      <c r="I73" s="236">
        <f>SUM(I74:I75)</f>
        <v>0</v>
      </c>
      <c r="J73" s="236"/>
      <c r="K73" s="236">
        <f>SUM(K74:K75)</f>
        <v>0</v>
      </c>
      <c r="L73" s="236"/>
      <c r="M73" s="236">
        <f>SUM(M74:M75)</f>
        <v>0</v>
      </c>
      <c r="N73" s="235"/>
      <c r="O73" s="235">
        <f>SUM(O74:O75)</f>
        <v>0</v>
      </c>
      <c r="P73" s="235"/>
      <c r="Q73" s="235">
        <f>SUM(Q74:Q75)</f>
        <v>0</v>
      </c>
      <c r="R73" s="236"/>
      <c r="S73" s="236"/>
      <c r="T73" s="236"/>
      <c r="U73" s="236"/>
      <c r="V73" s="236">
        <f>SUM(V74:V75)</f>
        <v>6.8900000000000006</v>
      </c>
      <c r="W73" s="236"/>
      <c r="X73" s="236"/>
      <c r="Y73" s="236"/>
      <c r="AG73" t="s">
        <v>99</v>
      </c>
    </row>
    <row r="74" spans="1:60" outlineLevel="1" x14ac:dyDescent="0.2">
      <c r="A74" s="250">
        <v>61</v>
      </c>
      <c r="B74" s="251" t="s">
        <v>243</v>
      </c>
      <c r="C74" s="258" t="s">
        <v>244</v>
      </c>
      <c r="D74" s="252" t="s">
        <v>117</v>
      </c>
      <c r="E74" s="253">
        <v>20</v>
      </c>
      <c r="F74" s="254"/>
      <c r="G74" s="255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6.9999999999999994E-5</v>
      </c>
      <c r="O74" s="232">
        <f>ROUND(E74*N74,2)</f>
        <v>0</v>
      </c>
      <c r="P74" s="232">
        <v>0</v>
      </c>
      <c r="Q74" s="232">
        <f>ROUND(E74*P74,2)</f>
        <v>0</v>
      </c>
      <c r="R74" s="233"/>
      <c r="S74" s="233" t="s">
        <v>104</v>
      </c>
      <c r="T74" s="233" t="s">
        <v>104</v>
      </c>
      <c r="U74" s="233">
        <v>8.6999999999999994E-2</v>
      </c>
      <c r="V74" s="233">
        <f>ROUND(E74*U74,2)</f>
        <v>1.74</v>
      </c>
      <c r="W74" s="233"/>
      <c r="X74" s="233" t="s">
        <v>136</v>
      </c>
      <c r="Y74" s="233" t="s">
        <v>106</v>
      </c>
      <c r="Z74" s="212"/>
      <c r="AA74" s="212"/>
      <c r="AB74" s="212"/>
      <c r="AC74" s="212"/>
      <c r="AD74" s="212"/>
      <c r="AE74" s="212"/>
      <c r="AF74" s="212"/>
      <c r="AG74" s="212" t="s">
        <v>137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50">
        <v>62</v>
      </c>
      <c r="B75" s="251" t="s">
        <v>245</v>
      </c>
      <c r="C75" s="258" t="s">
        <v>246</v>
      </c>
      <c r="D75" s="252" t="s">
        <v>117</v>
      </c>
      <c r="E75" s="253">
        <v>50</v>
      </c>
      <c r="F75" s="254"/>
      <c r="G75" s="255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2">
        <v>9.0000000000000006E-5</v>
      </c>
      <c r="O75" s="232">
        <f>ROUND(E75*N75,2)</f>
        <v>0</v>
      </c>
      <c r="P75" s="232">
        <v>0</v>
      </c>
      <c r="Q75" s="232">
        <f>ROUND(E75*P75,2)</f>
        <v>0</v>
      </c>
      <c r="R75" s="233"/>
      <c r="S75" s="233" t="s">
        <v>104</v>
      </c>
      <c r="T75" s="233" t="s">
        <v>104</v>
      </c>
      <c r="U75" s="233">
        <v>0.10299999999999999</v>
      </c>
      <c r="V75" s="233">
        <f>ROUND(E75*U75,2)</f>
        <v>5.15</v>
      </c>
      <c r="W75" s="233"/>
      <c r="X75" s="233" t="s">
        <v>136</v>
      </c>
      <c r="Y75" s="233" t="s">
        <v>106</v>
      </c>
      <c r="Z75" s="212"/>
      <c r="AA75" s="212"/>
      <c r="AB75" s="212"/>
      <c r="AC75" s="212"/>
      <c r="AD75" s="212"/>
      <c r="AE75" s="212"/>
      <c r="AF75" s="212"/>
      <c r="AG75" s="212" t="s">
        <v>137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37" t="s">
        <v>98</v>
      </c>
      <c r="B76" s="238" t="s">
        <v>67</v>
      </c>
      <c r="C76" s="257" t="s">
        <v>68</v>
      </c>
      <c r="D76" s="239"/>
      <c r="E76" s="240"/>
      <c r="F76" s="241"/>
      <c r="G76" s="242">
        <f>SUMIF(AG77:AG81,"&lt;&gt;NOR",G77:G81)</f>
        <v>0</v>
      </c>
      <c r="H76" s="236"/>
      <c r="I76" s="236">
        <f>SUM(I77:I81)</f>
        <v>0</v>
      </c>
      <c r="J76" s="236"/>
      <c r="K76" s="236">
        <f>SUM(K77:K81)</f>
        <v>0</v>
      </c>
      <c r="L76" s="236"/>
      <c r="M76" s="236">
        <f>SUM(M77:M81)</f>
        <v>0</v>
      </c>
      <c r="N76" s="235"/>
      <c r="O76" s="235">
        <f>SUM(O77:O81)</f>
        <v>0</v>
      </c>
      <c r="P76" s="235"/>
      <c r="Q76" s="235">
        <f>SUM(Q77:Q81)</f>
        <v>0</v>
      </c>
      <c r="R76" s="236"/>
      <c r="S76" s="236"/>
      <c r="T76" s="236"/>
      <c r="U76" s="236"/>
      <c r="V76" s="236">
        <f>SUM(V77:V81)</f>
        <v>51.06</v>
      </c>
      <c r="W76" s="236"/>
      <c r="X76" s="236"/>
      <c r="Y76" s="236"/>
      <c r="AG76" t="s">
        <v>99</v>
      </c>
    </row>
    <row r="77" spans="1:60" outlineLevel="1" x14ac:dyDescent="0.2">
      <c r="A77" s="250">
        <v>63</v>
      </c>
      <c r="B77" s="251" t="s">
        <v>247</v>
      </c>
      <c r="C77" s="258" t="s">
        <v>248</v>
      </c>
      <c r="D77" s="252" t="s">
        <v>249</v>
      </c>
      <c r="E77" s="253">
        <v>12.0855</v>
      </c>
      <c r="F77" s="254"/>
      <c r="G77" s="255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104</v>
      </c>
      <c r="T77" s="233" t="s">
        <v>104</v>
      </c>
      <c r="U77" s="233">
        <v>2.0670000000000002</v>
      </c>
      <c r="V77" s="233">
        <f>ROUND(E77*U77,2)</f>
        <v>24.98</v>
      </c>
      <c r="W77" s="233"/>
      <c r="X77" s="233" t="s">
        <v>250</v>
      </c>
      <c r="Y77" s="233" t="s">
        <v>106</v>
      </c>
      <c r="Z77" s="212"/>
      <c r="AA77" s="212"/>
      <c r="AB77" s="212"/>
      <c r="AC77" s="212"/>
      <c r="AD77" s="212"/>
      <c r="AE77" s="212"/>
      <c r="AF77" s="212"/>
      <c r="AG77" s="212" t="s">
        <v>251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50">
        <v>64</v>
      </c>
      <c r="B78" s="251" t="s">
        <v>252</v>
      </c>
      <c r="C78" s="258" t="s">
        <v>253</v>
      </c>
      <c r="D78" s="252" t="s">
        <v>249</v>
      </c>
      <c r="E78" s="253">
        <v>12.0855</v>
      </c>
      <c r="F78" s="254"/>
      <c r="G78" s="255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3"/>
      <c r="S78" s="233" t="s">
        <v>104</v>
      </c>
      <c r="T78" s="233" t="s">
        <v>104</v>
      </c>
      <c r="U78" s="233">
        <v>0.68799999999999994</v>
      </c>
      <c r="V78" s="233">
        <f>ROUND(E78*U78,2)</f>
        <v>8.31</v>
      </c>
      <c r="W78" s="233"/>
      <c r="X78" s="233" t="s">
        <v>250</v>
      </c>
      <c r="Y78" s="233" t="s">
        <v>106</v>
      </c>
      <c r="Z78" s="212"/>
      <c r="AA78" s="212"/>
      <c r="AB78" s="212"/>
      <c r="AC78" s="212"/>
      <c r="AD78" s="212"/>
      <c r="AE78" s="212"/>
      <c r="AF78" s="212"/>
      <c r="AG78" s="212" t="s">
        <v>251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0">
        <v>65</v>
      </c>
      <c r="B79" s="251" t="s">
        <v>254</v>
      </c>
      <c r="C79" s="258" t="s">
        <v>255</v>
      </c>
      <c r="D79" s="252" t="s">
        <v>249</v>
      </c>
      <c r="E79" s="253">
        <v>12.0855</v>
      </c>
      <c r="F79" s="254"/>
      <c r="G79" s="255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104</v>
      </c>
      <c r="T79" s="233" t="s">
        <v>104</v>
      </c>
      <c r="U79" s="233">
        <v>0.63800000000000001</v>
      </c>
      <c r="V79" s="233">
        <f>ROUND(E79*U79,2)</f>
        <v>7.71</v>
      </c>
      <c r="W79" s="233"/>
      <c r="X79" s="233" t="s">
        <v>250</v>
      </c>
      <c r="Y79" s="233" t="s">
        <v>106</v>
      </c>
      <c r="Z79" s="212"/>
      <c r="AA79" s="212"/>
      <c r="AB79" s="212"/>
      <c r="AC79" s="212"/>
      <c r="AD79" s="212"/>
      <c r="AE79" s="212"/>
      <c r="AF79" s="212"/>
      <c r="AG79" s="212" t="s">
        <v>251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0">
        <v>66</v>
      </c>
      <c r="B80" s="251" t="s">
        <v>256</v>
      </c>
      <c r="C80" s="258" t="s">
        <v>257</v>
      </c>
      <c r="D80" s="252" t="s">
        <v>249</v>
      </c>
      <c r="E80" s="253">
        <v>12.0855</v>
      </c>
      <c r="F80" s="254"/>
      <c r="G80" s="255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3"/>
      <c r="S80" s="233" t="s">
        <v>104</v>
      </c>
      <c r="T80" s="233" t="s">
        <v>104</v>
      </c>
      <c r="U80" s="233">
        <v>0.83199999999999996</v>
      </c>
      <c r="V80" s="233">
        <f>ROUND(E80*U80,2)</f>
        <v>10.06</v>
      </c>
      <c r="W80" s="233"/>
      <c r="X80" s="233" t="s">
        <v>250</v>
      </c>
      <c r="Y80" s="233" t="s">
        <v>106</v>
      </c>
      <c r="Z80" s="212"/>
      <c r="AA80" s="212"/>
      <c r="AB80" s="212"/>
      <c r="AC80" s="212"/>
      <c r="AD80" s="212"/>
      <c r="AE80" s="212"/>
      <c r="AF80" s="212"/>
      <c r="AG80" s="212" t="s">
        <v>251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0">
        <v>67</v>
      </c>
      <c r="B81" s="251" t="s">
        <v>258</v>
      </c>
      <c r="C81" s="258" t="s">
        <v>259</v>
      </c>
      <c r="D81" s="252" t="s">
        <v>249</v>
      </c>
      <c r="E81" s="253">
        <v>10.8185</v>
      </c>
      <c r="F81" s="254"/>
      <c r="G81" s="255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3"/>
      <c r="S81" s="233" t="s">
        <v>104</v>
      </c>
      <c r="T81" s="233" t="s">
        <v>104</v>
      </c>
      <c r="U81" s="233">
        <v>0</v>
      </c>
      <c r="V81" s="233">
        <f>ROUND(E81*U81,2)</f>
        <v>0</v>
      </c>
      <c r="W81" s="233"/>
      <c r="X81" s="233" t="s">
        <v>136</v>
      </c>
      <c r="Y81" s="233" t="s">
        <v>106</v>
      </c>
      <c r="Z81" s="212"/>
      <c r="AA81" s="212"/>
      <c r="AB81" s="212"/>
      <c r="AC81" s="212"/>
      <c r="AD81" s="212"/>
      <c r="AE81" s="212"/>
      <c r="AF81" s="212"/>
      <c r="AG81" s="212" t="s">
        <v>137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37" t="s">
        <v>98</v>
      </c>
      <c r="B82" s="238" t="s">
        <v>70</v>
      </c>
      <c r="C82" s="257" t="s">
        <v>29</v>
      </c>
      <c r="D82" s="239"/>
      <c r="E82" s="240"/>
      <c r="F82" s="241"/>
      <c r="G82" s="242">
        <f>SUMIF(AG83:AG84,"&lt;&gt;NOR",G83:G84)</f>
        <v>0</v>
      </c>
      <c r="H82" s="236"/>
      <c r="I82" s="236">
        <f>SUM(I83:I84)</f>
        <v>0</v>
      </c>
      <c r="J82" s="236"/>
      <c r="K82" s="236">
        <f>SUM(K83:K84)</f>
        <v>0</v>
      </c>
      <c r="L82" s="236"/>
      <c r="M82" s="236">
        <f>SUM(M83:M84)</f>
        <v>0</v>
      </c>
      <c r="N82" s="235"/>
      <c r="O82" s="235">
        <f>SUM(O83:O84)</f>
        <v>0</v>
      </c>
      <c r="P82" s="235"/>
      <c r="Q82" s="235">
        <f>SUM(Q83:Q84)</f>
        <v>0</v>
      </c>
      <c r="R82" s="236"/>
      <c r="S82" s="236"/>
      <c r="T82" s="236"/>
      <c r="U82" s="236"/>
      <c r="V82" s="236">
        <f>SUM(V83:V84)</f>
        <v>0</v>
      </c>
      <c r="W82" s="236"/>
      <c r="X82" s="236"/>
      <c r="Y82" s="236"/>
      <c r="AG82" t="s">
        <v>99</v>
      </c>
    </row>
    <row r="83" spans="1:60" outlineLevel="1" x14ac:dyDescent="0.2">
      <c r="A83" s="250">
        <v>68</v>
      </c>
      <c r="B83" s="251" t="s">
        <v>260</v>
      </c>
      <c r="C83" s="258" t="s">
        <v>261</v>
      </c>
      <c r="D83" s="252" t="s">
        <v>262</v>
      </c>
      <c r="E83" s="253">
        <v>1</v>
      </c>
      <c r="F83" s="254"/>
      <c r="G83" s="255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2">
        <v>0</v>
      </c>
      <c r="O83" s="232">
        <f>ROUND(E83*N83,2)</f>
        <v>0</v>
      </c>
      <c r="P83" s="232">
        <v>0</v>
      </c>
      <c r="Q83" s="232">
        <f>ROUND(E83*P83,2)</f>
        <v>0</v>
      </c>
      <c r="R83" s="233"/>
      <c r="S83" s="233" t="s">
        <v>104</v>
      </c>
      <c r="T83" s="233" t="s">
        <v>112</v>
      </c>
      <c r="U83" s="233">
        <v>0</v>
      </c>
      <c r="V83" s="233">
        <f>ROUND(E83*U83,2)</f>
        <v>0</v>
      </c>
      <c r="W83" s="233"/>
      <c r="X83" s="233" t="s">
        <v>263</v>
      </c>
      <c r="Y83" s="233" t="s">
        <v>264</v>
      </c>
      <c r="Z83" s="212"/>
      <c r="AA83" s="212"/>
      <c r="AB83" s="212"/>
      <c r="AC83" s="212"/>
      <c r="AD83" s="212"/>
      <c r="AE83" s="212"/>
      <c r="AF83" s="212"/>
      <c r="AG83" s="212" t="s">
        <v>265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44">
        <v>69</v>
      </c>
      <c r="B84" s="245" t="s">
        <v>43</v>
      </c>
      <c r="C84" s="259" t="s">
        <v>266</v>
      </c>
      <c r="D84" s="246" t="s">
        <v>211</v>
      </c>
      <c r="E84" s="247">
        <v>1</v>
      </c>
      <c r="F84" s="248"/>
      <c r="G84" s="249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0</v>
      </c>
      <c r="O84" s="232">
        <f>ROUND(E84*N84,2)</f>
        <v>0</v>
      </c>
      <c r="P84" s="232">
        <v>0</v>
      </c>
      <c r="Q84" s="232">
        <f>ROUND(E84*P84,2)</f>
        <v>0</v>
      </c>
      <c r="R84" s="233"/>
      <c r="S84" s="233" t="s">
        <v>146</v>
      </c>
      <c r="T84" s="233" t="s">
        <v>112</v>
      </c>
      <c r="U84" s="233">
        <v>0</v>
      </c>
      <c r="V84" s="233">
        <f>ROUND(E84*U84,2)</f>
        <v>0</v>
      </c>
      <c r="W84" s="233"/>
      <c r="X84" s="233" t="s">
        <v>263</v>
      </c>
      <c r="Y84" s="233" t="s">
        <v>106</v>
      </c>
      <c r="Z84" s="212"/>
      <c r="AA84" s="212"/>
      <c r="AB84" s="212"/>
      <c r="AC84" s="212"/>
      <c r="AD84" s="212"/>
      <c r="AE84" s="212"/>
      <c r="AF84" s="212"/>
      <c r="AG84" s="212" t="s">
        <v>265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3"/>
      <c r="B85" s="4"/>
      <c r="C85" s="261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E85">
        <v>15</v>
      </c>
      <c r="AF85">
        <v>21</v>
      </c>
      <c r="AG85" t="s">
        <v>84</v>
      </c>
    </row>
    <row r="86" spans="1:60" x14ac:dyDescent="0.2">
      <c r="A86" s="215"/>
      <c r="B86" s="216" t="s">
        <v>31</v>
      </c>
      <c r="C86" s="262"/>
      <c r="D86" s="217"/>
      <c r="E86" s="218"/>
      <c r="F86" s="218"/>
      <c r="G86" s="243">
        <f>G8+G10+G23+G55+G68+G73+G76+G82</f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f>SUMIF(L7:L84,AE85,G7:G84)</f>
        <v>0</v>
      </c>
      <c r="AF86">
        <f>SUMIF(L7:L84,AF85,G7:G84)</f>
        <v>0</v>
      </c>
      <c r="AG86" t="s">
        <v>267</v>
      </c>
    </row>
    <row r="87" spans="1:60" x14ac:dyDescent="0.2">
      <c r="A87" s="3"/>
      <c r="B87" s="4"/>
      <c r="C87" s="261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60" x14ac:dyDescent="0.2">
      <c r="A88" s="3"/>
      <c r="B88" s="4"/>
      <c r="C88" s="261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219" t="s">
        <v>268</v>
      </c>
      <c r="B89" s="219"/>
      <c r="C89" s="263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20"/>
      <c r="B90" s="221"/>
      <c r="C90" s="264"/>
      <c r="D90" s="221"/>
      <c r="E90" s="221"/>
      <c r="F90" s="221"/>
      <c r="G90" s="22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G90" t="s">
        <v>269</v>
      </c>
    </row>
    <row r="91" spans="1:60" x14ac:dyDescent="0.2">
      <c r="A91" s="223"/>
      <c r="B91" s="224"/>
      <c r="C91" s="265"/>
      <c r="D91" s="224"/>
      <c r="E91" s="224"/>
      <c r="F91" s="224"/>
      <c r="G91" s="225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223"/>
      <c r="B92" s="224"/>
      <c r="C92" s="265"/>
      <c r="D92" s="224"/>
      <c r="E92" s="224"/>
      <c r="F92" s="224"/>
      <c r="G92" s="225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223"/>
      <c r="B93" s="224"/>
      <c r="C93" s="265"/>
      <c r="D93" s="224"/>
      <c r="E93" s="224"/>
      <c r="F93" s="224"/>
      <c r="G93" s="22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A94" s="226"/>
      <c r="B94" s="227"/>
      <c r="C94" s="266"/>
      <c r="D94" s="227"/>
      <c r="E94" s="227"/>
      <c r="F94" s="227"/>
      <c r="G94" s="228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3"/>
      <c r="B95" s="4"/>
      <c r="C95" s="261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C96" s="267"/>
      <c r="D96" s="10"/>
      <c r="AG96" t="s">
        <v>270</v>
      </c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/w0U4nKkBiv9ooeqOiXNwW2Usc1vqnveRyn+S3/KgrBL0Ecn8OTXLuJy1N90wo80l6fzwNYlFNwBPoYWTZ34g==" saltValue="adGAy5CJ4LMdGEWiRocztg==" spinCount="100000" sheet="1" formatRows="0"/>
  <mergeCells count="6">
    <mergeCell ref="A1:G1"/>
    <mergeCell ref="C2:G2"/>
    <mergeCell ref="C3:G3"/>
    <mergeCell ref="C4:G4"/>
    <mergeCell ref="A89:C89"/>
    <mergeCell ref="A90:G9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Maléř</dc:creator>
  <cp:lastModifiedBy>Roman Maléř</cp:lastModifiedBy>
  <cp:lastPrinted>2019-03-19T12:27:02Z</cp:lastPrinted>
  <dcterms:created xsi:type="dcterms:W3CDTF">2009-04-08T07:15:50Z</dcterms:created>
  <dcterms:modified xsi:type="dcterms:W3CDTF">2022-12-07T09:14:07Z</dcterms:modified>
</cp:coreProperties>
</file>