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10 - F-M - Distep\EDIT\excel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57 R22061057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'SO57 R2206105701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'SO57 R2206105701 Pol'!$A$1:$X$59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17" i="1" s="1"/>
  <c r="I56" i="1"/>
  <c r="I55" i="1"/>
  <c r="I54" i="1"/>
  <c r="I16" i="1" s="1"/>
  <c r="I53" i="1"/>
  <c r="I52" i="1"/>
  <c r="G41" i="1"/>
  <c r="F41" i="1"/>
  <c r="G40" i="1"/>
  <c r="F40" i="1"/>
  <c r="G39" i="1"/>
  <c r="F39" i="1"/>
  <c r="G49" i="12"/>
  <c r="G8" i="12"/>
  <c r="O8" i="12"/>
  <c r="V8" i="12"/>
  <c r="G9" i="12"/>
  <c r="I9" i="12"/>
  <c r="I8" i="12" s="1"/>
  <c r="K9" i="12"/>
  <c r="K8" i="12" s="1"/>
  <c r="M9" i="12"/>
  <c r="M8" i="12" s="1"/>
  <c r="O9" i="12"/>
  <c r="Q9" i="12"/>
  <c r="Q8" i="12" s="1"/>
  <c r="V9" i="12"/>
  <c r="G11" i="12"/>
  <c r="I11" i="12"/>
  <c r="K11" i="12"/>
  <c r="M11" i="12"/>
  <c r="O11" i="12"/>
  <c r="Q11" i="12"/>
  <c r="V11" i="12"/>
  <c r="I12" i="12"/>
  <c r="G13" i="12"/>
  <c r="M13" i="12" s="1"/>
  <c r="I13" i="12"/>
  <c r="K13" i="12"/>
  <c r="K12" i="12" s="1"/>
  <c r="O13" i="12"/>
  <c r="O12" i="12" s="1"/>
  <c r="Q13" i="12"/>
  <c r="Q12" i="12" s="1"/>
  <c r="V13" i="12"/>
  <c r="V12" i="12" s="1"/>
  <c r="G14" i="12"/>
  <c r="M14" i="12" s="1"/>
  <c r="I14" i="12"/>
  <c r="K14" i="12"/>
  <c r="O14" i="12"/>
  <c r="Q14" i="12"/>
  <c r="V14" i="12"/>
  <c r="G15" i="12"/>
  <c r="O15" i="12"/>
  <c r="V15" i="12"/>
  <c r="G16" i="12"/>
  <c r="I16" i="12"/>
  <c r="I15" i="12" s="1"/>
  <c r="K16" i="12"/>
  <c r="K15" i="12" s="1"/>
  <c r="M16" i="12"/>
  <c r="M15" i="12" s="1"/>
  <c r="O16" i="12"/>
  <c r="Q16" i="12"/>
  <c r="Q15" i="12" s="1"/>
  <c r="V16" i="12"/>
  <c r="K18" i="12"/>
  <c r="G19" i="12"/>
  <c r="G18" i="12" s="1"/>
  <c r="I19" i="12"/>
  <c r="I18" i="12" s="1"/>
  <c r="K19" i="12"/>
  <c r="M19" i="12"/>
  <c r="M18" i="12" s="1"/>
  <c r="O19" i="12"/>
  <c r="Q19" i="12"/>
  <c r="Q18" i="12" s="1"/>
  <c r="V19" i="12"/>
  <c r="V18" i="12" s="1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O18" i="12" s="1"/>
  <c r="Q21" i="12"/>
  <c r="V21" i="12"/>
  <c r="G23" i="12"/>
  <c r="O23" i="12"/>
  <c r="V23" i="12"/>
  <c r="G24" i="12"/>
  <c r="I24" i="12"/>
  <c r="I23" i="12" s="1"/>
  <c r="K24" i="12"/>
  <c r="K23" i="12" s="1"/>
  <c r="M24" i="12"/>
  <c r="O24" i="12"/>
  <c r="Q24" i="12"/>
  <c r="Q23" i="12" s="1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K27" i="12" s="1"/>
  <c r="O28" i="12"/>
  <c r="O27" i="12" s="1"/>
  <c r="Q28" i="12"/>
  <c r="Q27" i="12" s="1"/>
  <c r="V28" i="12"/>
  <c r="V27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I27" i="12" s="1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Q46" i="12"/>
  <c r="G47" i="12"/>
  <c r="G46" i="12" s="1"/>
  <c r="I47" i="12"/>
  <c r="I46" i="12" s="1"/>
  <c r="K47" i="12"/>
  <c r="K46" i="12" s="1"/>
  <c r="O47" i="12"/>
  <c r="O46" i="12" s="1"/>
  <c r="Q47" i="12"/>
  <c r="V47" i="12"/>
  <c r="V46" i="12" s="1"/>
  <c r="AE49" i="12"/>
  <c r="AF49" i="12"/>
  <c r="I20" i="1"/>
  <c r="I19" i="1"/>
  <c r="I18" i="1"/>
  <c r="F42" i="1"/>
  <c r="G23" i="1" s="1"/>
  <c r="G42" i="1"/>
  <c r="H41" i="1"/>
  <c r="I41" i="1" s="1"/>
  <c r="H40" i="1"/>
  <c r="I40" i="1" s="1"/>
  <c r="H39" i="1"/>
  <c r="H42" i="1" s="1"/>
  <c r="I59" i="1" l="1"/>
  <c r="J54" i="1" s="1"/>
  <c r="J57" i="1"/>
  <c r="G28" i="1"/>
  <c r="G25" i="1"/>
  <c r="A25" i="1" s="1"/>
  <c r="A23" i="1"/>
  <c r="M27" i="12"/>
  <c r="M23" i="12"/>
  <c r="M12" i="12"/>
  <c r="M47" i="12"/>
  <c r="M46" i="12" s="1"/>
  <c r="G27" i="12"/>
  <c r="G12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3" i="1" l="1"/>
  <c r="J59" i="1" s="1"/>
  <c r="J58" i="1"/>
  <c r="J55" i="1"/>
  <c r="J52" i="1"/>
  <c r="J56" i="1"/>
  <c r="G26" i="1"/>
  <c r="A26" i="1"/>
  <c r="G24" i="1"/>
  <c r="A24" i="1"/>
  <c r="J40" i="1"/>
  <c r="J41" i="1"/>
  <c r="J39" i="1"/>
  <c r="J42" i="1" s="1"/>
  <c r="A27" i="1" l="1"/>
  <c r="G29" i="1" s="1"/>
  <c r="G27" i="1" s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<sst xmlns="http://schemas.openxmlformats.org/spreadsheetml/2006/main" count="376" uniqueCount="190">
  <si>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</si>
  <si>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</si>
  <si>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</si>
  <si>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</si>
  <si>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</si>
  <si>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</si>
  <si>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</si>
  <si>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</si>
  <si>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</si>
  <si>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</si>
  <si>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</si>
  <si>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</si>
  <si>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</si>
  <si>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</si>
  <si>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</si>
  <si>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</si>
  <si>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</si>
  <si>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</si>
  <si>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</si>
  <si>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</si>
  <si>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</si>
  <si>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</si>
  <si>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</si>
  <si>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</si>
  <si>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</si>
  <si>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</si>
  <si>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</si>
  <si>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</si>
  <si>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</si>
  <si>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</si>
  <si>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</si>
  <si>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</si>
  <si>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</si>
  <si>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</si>
  <si>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</si>
  <si>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</si>
  <si>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</si>
  <si>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</si>
  <si>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</si>
  <si>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</si>
  <si>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</si>
  <si>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</si>
  <si>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</si>
  <si>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R2206105701</t>
  </si>
  <si>
    <t>D.1.1.stavební úpravy</t>
  </si>
  <si>
    <t>SO57</t>
  </si>
  <si>
    <t>VS 57</t>
  </si>
  <si>
    <t>Objekt:</t>
  </si>
  <si>
    <t>Rozpočet:</t>
  </si>
  <si>
    <t>0610</t>
  </si>
  <si>
    <t>Frýdek-Místek, DISTEP</t>
  </si>
  <si>
    <t>Stavba</t>
  </si>
  <si>
    <t>Celkem za stavbu</t>
  </si>
  <si>
    <t>CZK</t>
  </si>
  <si>
    <t>#POPS</t>
  </si>
  <si>
    <t>Popis stavby: 0610 - Frýdek-Místek, DISTEP</t>
  </si>
  <si>
    <t>#POPO</t>
  </si>
  <si>
    <t>Popis objektu: SO57 - VS 57</t>
  </si>
  <si>
    <t>#POPR</t>
  </si>
  <si>
    <t>Popis rozpočtu: R2206105701 - D.1.1.stavební úpravy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</si>
  <si>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</si>
  <si>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</si>
  <si>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</si>
  <si>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</si>
  <si>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</si>
  <si>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</si>
  <si>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</si>
  <si>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</si>
  <si>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</si>
  <si>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</si>
  <si>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96</t>
  </si>
  <si>
    <t>Bourání konstrukcí</t>
  </si>
  <si>
    <t>728</t>
  </si>
  <si>
    <t>Vzduchotechnika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</si>
  <si>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</si>
  <si>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</si>
  <si>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</si>
  <si>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</si>
  <si>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</si>
  <si>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</si>
  <si>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</si>
  <si>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</si>
  <si>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</si>
  <si>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</si>
  <si>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</si>
  <si>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</si>
  <si>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</si>
  <si>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</si>
  <si>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</si>
  <si>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</si>
  <si>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</si>
  <si>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</si>
  <si>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</si>
  <si>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</si>
  <si>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</si>
  <si>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</si>
  <si>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</si>
  <si>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</si>
  <si>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</si>
  <si>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</si>
  <si>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</si>
  <si>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</si>
  <si>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</si>
  <si>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</si>
  <si>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</si>
  <si>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273313711</t>
  </si>
  <si>
    <t xml:space="preserve">Beton základových desek prostý C 25/30 </t>
  </si>
  <si>
    <t>m3</t>
  </si>
  <si>
    <t>RTS 22/ II</t>
  </si>
  <si>
    <t>Práce</t>
  </si>
  <si>
    <t>POL1_</t>
  </si>
  <si>
    <t>046+0,36+014+0,08</t>
  </si>
  <si>
    <t>VV</t>
  </si>
  <si>
    <t>31316658</t>
  </si>
  <si>
    <t>Síť svařovaná Kari, typ KD35, d 5 mm, oko 100 x 100 mm, formát 3 x 2 m</t>
  </si>
  <si>
    <t>kus</t>
  </si>
  <si>
    <t>SPCM</t>
  </si>
  <si>
    <t>Specifikace</t>
  </si>
  <si>
    <t>POL3_</t>
  </si>
  <si>
    <t>310239211</t>
  </si>
  <si>
    <t>Zazdívka otvorů plochy do 4 m2 cihlami na MVC</t>
  </si>
  <si>
    <t>319201311</t>
  </si>
  <si>
    <t>Vyrovnání povrchu zdiva maltou tl.do 3 cm</t>
  </si>
  <si>
    <t>m2</t>
  </si>
  <si>
    <t>611422311</t>
  </si>
  <si>
    <t>Oprava omítek stropů žb.žebr.do 30% pl.- hrubých</t>
  </si>
  <si>
    <t>Včetně pomocného pracovního lešení o výšce podlahy do 1900 mm a pro zatížení do 1,5 kPa.</t>
  </si>
  <si>
    <t>POP</t>
  </si>
  <si>
    <t>632451421</t>
  </si>
  <si>
    <t>Doplnění potěru plochy do 1 m2, tl. 10 - 20 mm</t>
  </si>
  <si>
    <t>632451031</t>
  </si>
  <si>
    <t>Vyrovnávací potěr MC 15, v ploše, tl. 20 mm</t>
  </si>
  <si>
    <t>783851223</t>
  </si>
  <si>
    <t>Nátěr epoxidový betonových podlah Ekopox 640</t>
  </si>
  <si>
    <t>včetně penetrace.</t>
  </si>
  <si>
    <t>961055111</t>
  </si>
  <si>
    <t>Bourání základů železobetonových</t>
  </si>
  <si>
    <t>971033541</t>
  </si>
  <si>
    <t>Vybourání otv. zeď cihel. pl.1 m2, tl.30 cm, MVC</t>
  </si>
  <si>
    <t>Včetně pomocného lešení o výšce podlahy do 1900 mm a pro zatížení do 1,5 kPa  (150 kg/m2).</t>
  </si>
  <si>
    <t>941955004</t>
  </si>
  <si>
    <t>Lešení lehké pomocné, výška podlahy do 3,5 m</t>
  </si>
  <si>
    <t>POL1_1</t>
  </si>
  <si>
    <t>728111118</t>
  </si>
  <si>
    <t>Montáž potrubí plechového čtyřhranného do 0,50 m2</t>
  </si>
  <si>
    <t>m</t>
  </si>
  <si>
    <t>728112115</t>
  </si>
  <si>
    <t>Montáž potrubí plechového kruhového do d 500 mm</t>
  </si>
  <si>
    <t>728314114</t>
  </si>
  <si>
    <t>Montáž protidešť. žaluzie čtyřhranné do 0,6 m2</t>
  </si>
  <si>
    <t>728314123</t>
  </si>
  <si>
    <t>Montáž protidešť. žaluzie kruhové do d 500 mm</t>
  </si>
  <si>
    <t>728614615</t>
  </si>
  <si>
    <t>Mtž ventilátoru axiál. nízkotl. nástěn.do d 500 mm</t>
  </si>
  <si>
    <t>42911540B1</t>
  </si>
  <si>
    <t xml:space="preserve">Ventilátor axiální IP65, montáž na stěnu, </t>
  </si>
  <si>
    <t>Vlastní</t>
  </si>
  <si>
    <t>Indiv</t>
  </si>
  <si>
    <t>oběžné kolo - slitina Al, 1 fázový, počet pólů elm.motoru 4</t>
  </si>
  <si>
    <t>D oběžného kola 450 mm, velký úhel natočení lopatek</t>
  </si>
  <si>
    <t>7180 m3/h, příkon 626 W, napětí 230V</t>
  </si>
  <si>
    <t>42911765B2</t>
  </si>
  <si>
    <t>Příslušenství k ventilátoru - protidešťová žaluzie, samotížná, lamely PVC, barva šedá, max.rychlost 12m/s</t>
  </si>
  <si>
    <t>4295330130</t>
  </si>
  <si>
    <t>Žaluzie protidešťová 500x1000, pozink.plech, včetně sítě</t>
  </si>
  <si>
    <t>42971510RB1</t>
  </si>
  <si>
    <t>Klapka regulační RKM 500x1000, servopohon 230V s havarijní funkcí</t>
  </si>
  <si>
    <t>42981369</t>
  </si>
  <si>
    <t>Potrubí Spiro pozink, d 500 mm, délka 1 m</t>
  </si>
  <si>
    <t>72810</t>
  </si>
  <si>
    <t>Spojovací materiál</t>
  </si>
  <si>
    <t>kpl</t>
  </si>
  <si>
    <t>72811</t>
  </si>
  <si>
    <t>Těsnící materiál</t>
  </si>
  <si>
    <t>POL3_9</t>
  </si>
  <si>
    <t>728a16</t>
  </si>
  <si>
    <t>Vzduchotechnické potrubí, pozink, tl. 0,8 mm, rovné potrubí  včetně prořezu</t>
  </si>
  <si>
    <t xml:space="preserve">m2    </t>
  </si>
  <si>
    <t>998728201</t>
  </si>
  <si>
    <t>Přesun hmot pro vzduchotechniku, výšky do 6 m</t>
  </si>
  <si>
    <t>Přesun hmot</t>
  </si>
  <si>
    <t>POL7_</t>
  </si>
  <si>
    <t>960T00</t>
  </si>
  <si>
    <t>Likvidace odpadu - kontejner vč. poplatků za uložení</t>
  </si>
  <si>
    <t>soubor</t>
  </si>
  <si>
    <t>POL3_7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</si>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</sst>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L19" sqref="AL1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3246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SUMIF(F52:F58,A16,I52:I58)+SUMIF(F52:F58,"PSU",I52:I58)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SUMIF(F52:F58,A17,I52:I58)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SUMIF(F52:F58,A18,I52:I58)</f>
        <v>0</v>
      </c>
      <c r="J18" s="85"/>
    </row>
    <row r="19" spans="1:10" ht="23.25" customHeight="1" x14ac:dyDescent="0.2">
      <c r="A19" s="196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SUMIF(F52:F58,A19,I52:I58)</f>
        <v>0</v>
      </c>
      <c r="J19" s="85"/>
    </row>
    <row r="20" spans="1:10" ht="23.25" customHeight="1" x14ac:dyDescent="0.2">
      <c r="A20" s="196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SUMIF(F52:F58,A20,I52:I58)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'SO57 R2206105701 Pol'!AE49</f>
        <v>0</v>
      </c>
      <c r="G39" s="150">
        <f>'SO57 R2206105701 Pol'!AF49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'SO57 R2206105701 Pol'!AE49</f>
        <v>0</v>
      </c>
      <c r="G40" s="156">
        <f>'SO57 R2206105701 Pol'!AF49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'SO57 R2206105701 Pol'!AE49</f>
        <v>0</v>
      </c>
      <c r="G41" s="151">
        <f>'SO57 R2206105701 Pol'!AF49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6" t="s">
        <v>60</v>
      </c>
    </row>
    <row r="51" spans="1:10" ht="25.5" customHeight="1" x14ac:dyDescent="0.2">
      <c r="A51" s="178"/>
      <c r="B51" s="181" t="s">
        <v>18</v>
      </c>
      <c r="C51" s="181" t="s">
        <v>6</v>
      </c>
      <c r="D51" s="182"/>
      <c r="E51" s="182"/>
      <c r="F51" s="183" t="s">
        <v>61</v>
      </c>
      <c r="G51" s="183"/>
      <c r="H51" s="183"/>
      <c r="I51" s="183" t="s">
        <v>31</v>
      </c>
      <c r="J51" s="183" t="s">
        <v>0</v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'SO57 R2206105701 Pol'!G8</f>
        <v>0</v>
      </c>
      <c r="J52" s="190" t="str">
        <f>IF(I59=0,"",I52/I59*100)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'SO57 R2206105701 Pol'!G12</f>
        <v>0</v>
      </c>
      <c r="J53" s="190" t="str">
        <f>IF(I59=0,"",I53/I59*100)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'SO57 R2206105701 Pol'!G15</f>
        <v>0</v>
      </c>
      <c r="J54" s="190" t="str">
        <f>IF(I59=0,"",I54/I59*100)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'SO57 R2206105701 Pol'!G18</f>
        <v>0</v>
      </c>
      <c r="J55" s="190" t="str">
        <f>IF(I59=0,"",I55/I59*100)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26</v>
      </c>
      <c r="G56" s="193"/>
      <c r="H56" s="193"/>
      <c r="I56" s="193">
        <f>'SO57 R2206105701 Pol'!G23</f>
        <v>0</v>
      </c>
      <c r="J56" s="190" t="str">
        <f>IF(I59=0,"",I56/I59*100)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27</v>
      </c>
      <c r="G57" s="193"/>
      <c r="H57" s="193"/>
      <c r="I57" s="193">
        <f>'SO57 R2206105701 Pol'!G27</f>
        <v>0</v>
      </c>
      <c r="J57" s="190" t="str">
        <f>IF(I59=0,"",I57/I59*100)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'SO57 R2206105701 Pol'!G46</f>
        <v>0</v>
      </c>
      <c r="J58" s="190" t="str">
        <f>IF(I59=0,"",I58/I59*100)</f>
        <v/>
      </c>
    </row>
    <row r="59" spans="1:10" ht="25.5" customHeight="1" x14ac:dyDescent="0.2">
      <c r="A59" s="180"/>
      <c r="B59" s="187" t="s">
        <v>1</v>
      </c>
      <c r="C59" s="188"/>
      <c r="D59" s="189"/>
      <c r="E59" s="189"/>
      <c r="F59" s="194"/>
      <c r="G59" s="195"/>
      <c r="H59" s="195"/>
      <c r="I59" s="195">
        <f>SUM(I52:I58)</f>
        <v>0</v>
      </c>
      <c r="J59" s="191">
        <f>SUM(J52:J58)</f>
        <v>0</v>
      </c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79</v>
      </c>
      <c r="AG3" t="s">
        <v>80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">
      <c r="D5" s="10"/>
    </row>
    <row r="6" spans="1:60" ht="38.25" x14ac:dyDescent="0.2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39" t="s">
        <v>103</v>
      </c>
      <c r="B8" s="240" t="s">
        <v>62</v>
      </c>
      <c r="C8" s="261" t="s">
        <v>63</v>
      </c>
      <c r="D8" s="241"/>
      <c r="E8" s="242"/>
      <c r="F8" s="243"/>
      <c r="G8" s="244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152.65</v>
      </c>
      <c r="P8" s="237"/>
      <c r="Q8" s="237">
        <f>SUM(Q9:Q11)</f>
        <v>0</v>
      </c>
      <c r="R8" s="238"/>
      <c r="S8" s="238"/>
      <c r="T8" s="238"/>
      <c r="U8" s="238"/>
      <c r="V8" s="238">
        <f>SUM(V9:V11)</f>
        <v>29.01</v>
      </c>
      <c r="W8" s="238"/>
      <c r="X8" s="238"/>
      <c r="AG8" t="s">
        <v>104</v>
      </c>
    </row>
    <row r="9" spans="1:60" outlineLevel="1" x14ac:dyDescent="0.2">
      <c r="A9" s="246">
        <v>1</v>
      </c>
      <c r="B9" s="247" t="s">
        <v>105</v>
      </c>
      <c r="C9" s="262" t="s">
        <v>106</v>
      </c>
      <c r="D9" s="248" t="s">
        <v>107</v>
      </c>
      <c r="E9" s="249">
        <v>60.44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2.5249999999999999</v>
      </c>
      <c r="O9" s="232">
        <f>ROUND(E9*N9,2)</f>
        <v>152.61000000000001</v>
      </c>
      <c r="P9" s="232">
        <v>0</v>
      </c>
      <c r="Q9" s="232">
        <f>ROUND(E9*P9,2)</f>
        <v>0</v>
      </c>
      <c r="R9" s="233"/>
      <c r="S9" s="233" t="s">
        <v>108</v>
      </c>
      <c r="T9" s="233" t="s">
        <v>108</v>
      </c>
      <c r="U9" s="233">
        <v>0.48</v>
      </c>
      <c r="V9" s="233">
        <f>ROUND(E9*U9,2)</f>
        <v>29.01</v>
      </c>
      <c r="W9" s="233"/>
      <c r="X9" s="233" t="s">
        <v>109</v>
      </c>
      <c r="Y9" s="212"/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3" t="s">
        <v>111</v>
      </c>
      <c r="D10" s="235"/>
      <c r="E10" s="236">
        <v>60.44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12"/>
      <c r="Z10" s="212"/>
      <c r="AA10" s="212"/>
      <c r="AB10" s="212"/>
      <c r="AC10" s="212"/>
      <c r="AD10" s="212"/>
      <c r="AE10" s="212"/>
      <c r="AF10" s="212"/>
      <c r="AG10" s="212" t="s">
        <v>112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52">
        <v>2</v>
      </c>
      <c r="B11" s="253" t="s">
        <v>113</v>
      </c>
      <c r="C11" s="264" t="s">
        <v>114</v>
      </c>
      <c r="D11" s="254" t="s">
        <v>115</v>
      </c>
      <c r="E11" s="255">
        <v>2</v>
      </c>
      <c r="F11" s="256"/>
      <c r="G11" s="257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1.848E-2</v>
      </c>
      <c r="O11" s="232">
        <f>ROUND(E11*N11,2)</f>
        <v>0.04</v>
      </c>
      <c r="P11" s="232">
        <v>0</v>
      </c>
      <c r="Q11" s="232">
        <f>ROUND(E11*P11,2)</f>
        <v>0</v>
      </c>
      <c r="R11" s="233" t="s">
        <v>116</v>
      </c>
      <c r="S11" s="233" t="s">
        <v>108</v>
      </c>
      <c r="T11" s="233" t="s">
        <v>108</v>
      </c>
      <c r="U11" s="233">
        <v>0</v>
      </c>
      <c r="V11" s="233">
        <f>ROUND(E11*U11,2)</f>
        <v>0</v>
      </c>
      <c r="W11" s="233"/>
      <c r="X11" s="233" t="s">
        <v>117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39" t="s">
        <v>103</v>
      </c>
      <c r="B12" s="240" t="s">
        <v>64</v>
      </c>
      <c r="C12" s="261" t="s">
        <v>65</v>
      </c>
      <c r="D12" s="241"/>
      <c r="E12" s="242"/>
      <c r="F12" s="243"/>
      <c r="G12" s="244">
        <f>SUMIF(AG13:AG14,"&lt;&gt;NOR",G13:G14)</f>
        <v>0</v>
      </c>
      <c r="H12" s="238"/>
      <c r="I12" s="238">
        <f>SUM(I13:I14)</f>
        <v>0</v>
      </c>
      <c r="J12" s="238"/>
      <c r="K12" s="238">
        <f>SUM(K13:K14)</f>
        <v>0</v>
      </c>
      <c r="L12" s="238"/>
      <c r="M12" s="238">
        <f>SUM(M13:M14)</f>
        <v>0</v>
      </c>
      <c r="N12" s="237"/>
      <c r="O12" s="237">
        <f>SUM(O13:O14)</f>
        <v>4.51</v>
      </c>
      <c r="P12" s="237"/>
      <c r="Q12" s="237">
        <f>SUM(Q13:Q14)</f>
        <v>0</v>
      </c>
      <c r="R12" s="238"/>
      <c r="S12" s="238"/>
      <c r="T12" s="238"/>
      <c r="U12" s="238"/>
      <c r="V12" s="238">
        <f>SUM(V13:V14)</f>
        <v>42.54</v>
      </c>
      <c r="W12" s="238"/>
      <c r="X12" s="238"/>
      <c r="AG12" t="s">
        <v>104</v>
      </c>
    </row>
    <row r="13" spans="1:60" outlineLevel="1" x14ac:dyDescent="0.2">
      <c r="A13" s="252">
        <v>3</v>
      </c>
      <c r="B13" s="253" t="s">
        <v>119</v>
      </c>
      <c r="C13" s="264" t="s">
        <v>120</v>
      </c>
      <c r="D13" s="254" t="s">
        <v>107</v>
      </c>
      <c r="E13" s="255">
        <v>0.4</v>
      </c>
      <c r="F13" s="256"/>
      <c r="G13" s="257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1.84144</v>
      </c>
      <c r="O13" s="232">
        <f>ROUND(E13*N13,2)</f>
        <v>0.74</v>
      </c>
      <c r="P13" s="232">
        <v>0</v>
      </c>
      <c r="Q13" s="232">
        <f>ROUND(E13*P13,2)</f>
        <v>0</v>
      </c>
      <c r="R13" s="233"/>
      <c r="S13" s="233" t="s">
        <v>108</v>
      </c>
      <c r="T13" s="233" t="s">
        <v>108</v>
      </c>
      <c r="U13" s="233">
        <v>3.8420000000000001</v>
      </c>
      <c r="V13" s="233">
        <f>ROUND(E13*U13,2)</f>
        <v>1.54</v>
      </c>
      <c r="W13" s="233"/>
      <c r="X13" s="233" t="s">
        <v>109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52">
        <v>4</v>
      </c>
      <c r="B14" s="253" t="s">
        <v>121</v>
      </c>
      <c r="C14" s="264" t="s">
        <v>122</v>
      </c>
      <c r="D14" s="254" t="s">
        <v>123</v>
      </c>
      <c r="E14" s="255">
        <v>100</v>
      </c>
      <c r="F14" s="256"/>
      <c r="G14" s="257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3.7670000000000002E-2</v>
      </c>
      <c r="O14" s="232">
        <f>ROUND(E14*N14,2)</f>
        <v>3.77</v>
      </c>
      <c r="P14" s="232">
        <v>0</v>
      </c>
      <c r="Q14" s="232">
        <f>ROUND(E14*P14,2)</f>
        <v>0</v>
      </c>
      <c r="R14" s="233"/>
      <c r="S14" s="233" t="s">
        <v>108</v>
      </c>
      <c r="T14" s="233" t="s">
        <v>108</v>
      </c>
      <c r="U14" s="233">
        <v>0.41</v>
      </c>
      <c r="V14" s="233">
        <f>ROUND(E14*U14,2)</f>
        <v>41</v>
      </c>
      <c r="W14" s="233"/>
      <c r="X14" s="233" t="s">
        <v>109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39" t="s">
        <v>103</v>
      </c>
      <c r="B15" s="240" t="s">
        <v>66</v>
      </c>
      <c r="C15" s="261" t="s">
        <v>67</v>
      </c>
      <c r="D15" s="241"/>
      <c r="E15" s="242"/>
      <c r="F15" s="243"/>
      <c r="G15" s="244">
        <f>SUMIF(AG16:AG17,"&lt;&gt;NOR",G16:G17)</f>
        <v>0</v>
      </c>
      <c r="H15" s="238"/>
      <c r="I15" s="238">
        <f>SUM(I16:I17)</f>
        <v>0</v>
      </c>
      <c r="J15" s="238"/>
      <c r="K15" s="238">
        <f>SUM(K16:K17)</f>
        <v>0</v>
      </c>
      <c r="L15" s="238"/>
      <c r="M15" s="238">
        <f>SUM(M16:M17)</f>
        <v>0</v>
      </c>
      <c r="N15" s="237"/>
      <c r="O15" s="237">
        <f>SUM(O16:O17)</f>
        <v>1.07</v>
      </c>
      <c r="P15" s="237"/>
      <c r="Q15" s="237">
        <f>SUM(Q16:Q17)</f>
        <v>0</v>
      </c>
      <c r="R15" s="238"/>
      <c r="S15" s="238"/>
      <c r="T15" s="238"/>
      <c r="U15" s="238"/>
      <c r="V15" s="238">
        <f>SUM(V16:V17)</f>
        <v>25.2</v>
      </c>
      <c r="W15" s="238"/>
      <c r="X15" s="238"/>
      <c r="AG15" t="s">
        <v>104</v>
      </c>
    </row>
    <row r="16" spans="1:60" outlineLevel="1" x14ac:dyDescent="0.2">
      <c r="A16" s="246">
        <v>5</v>
      </c>
      <c r="B16" s="247" t="s">
        <v>124</v>
      </c>
      <c r="C16" s="262" t="s">
        <v>125</v>
      </c>
      <c r="D16" s="248" t="s">
        <v>123</v>
      </c>
      <c r="E16" s="249">
        <v>70</v>
      </c>
      <c r="F16" s="250"/>
      <c r="G16" s="251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1.5339999999999999E-2</v>
      </c>
      <c r="O16" s="232">
        <f>ROUND(E16*N16,2)</f>
        <v>1.07</v>
      </c>
      <c r="P16" s="232">
        <v>0</v>
      </c>
      <c r="Q16" s="232">
        <f>ROUND(E16*P16,2)</f>
        <v>0</v>
      </c>
      <c r="R16" s="233"/>
      <c r="S16" s="233" t="s">
        <v>108</v>
      </c>
      <c r="T16" s="233" t="s">
        <v>108</v>
      </c>
      <c r="U16" s="233">
        <v>0.36</v>
      </c>
      <c r="V16" s="233">
        <f>ROUND(E16*U16,2)</f>
        <v>25.2</v>
      </c>
      <c r="W16" s="233"/>
      <c r="X16" s="233" t="s">
        <v>109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5" t="s">
        <v>126</v>
      </c>
      <c r="D17" s="258"/>
      <c r="E17" s="258"/>
      <c r="F17" s="258"/>
      <c r="G17" s="258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12"/>
      <c r="Z17" s="212"/>
      <c r="AA17" s="212"/>
      <c r="AB17" s="212"/>
      <c r="AC17" s="212"/>
      <c r="AD17" s="212"/>
      <c r="AE17" s="212"/>
      <c r="AF17" s="212"/>
      <c r="AG17" s="212" t="s">
        <v>127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39" t="s">
        <v>103</v>
      </c>
      <c r="B18" s="240" t="s">
        <v>68</v>
      </c>
      <c r="C18" s="261" t="s">
        <v>69</v>
      </c>
      <c r="D18" s="241"/>
      <c r="E18" s="242"/>
      <c r="F18" s="243"/>
      <c r="G18" s="244">
        <f>SUMIF(AG19:AG22,"&lt;&gt;NOR",G19:G22)</f>
        <v>0</v>
      </c>
      <c r="H18" s="238"/>
      <c r="I18" s="238">
        <f>SUM(I19:I22)</f>
        <v>0</v>
      </c>
      <c r="J18" s="238"/>
      <c r="K18" s="238">
        <f>SUM(K19:K22)</f>
        <v>0</v>
      </c>
      <c r="L18" s="238"/>
      <c r="M18" s="238">
        <f>SUM(M19:M22)</f>
        <v>0</v>
      </c>
      <c r="N18" s="237"/>
      <c r="O18" s="237">
        <f>SUM(O19:O22)</f>
        <v>2.5900000000000003</v>
      </c>
      <c r="P18" s="237"/>
      <c r="Q18" s="237">
        <f>SUM(Q19:Q22)</f>
        <v>0</v>
      </c>
      <c r="R18" s="238"/>
      <c r="S18" s="238"/>
      <c r="T18" s="238"/>
      <c r="U18" s="238"/>
      <c r="V18" s="238">
        <f>SUM(V19:V22)</f>
        <v>29.36</v>
      </c>
      <c r="W18" s="238"/>
      <c r="X18" s="238"/>
      <c r="AG18" t="s">
        <v>104</v>
      </c>
    </row>
    <row r="19" spans="1:60" outlineLevel="1" x14ac:dyDescent="0.2">
      <c r="A19" s="252">
        <v>6</v>
      </c>
      <c r="B19" s="253" t="s">
        <v>128</v>
      </c>
      <c r="C19" s="264" t="s">
        <v>129</v>
      </c>
      <c r="D19" s="254" t="s">
        <v>123</v>
      </c>
      <c r="E19" s="255">
        <v>2</v>
      </c>
      <c r="F19" s="256"/>
      <c r="G19" s="257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3.9899999999999998E-2</v>
      </c>
      <c r="O19" s="232">
        <f>ROUND(E19*N19,2)</f>
        <v>0.08</v>
      </c>
      <c r="P19" s="232">
        <v>0</v>
      </c>
      <c r="Q19" s="232">
        <f>ROUND(E19*P19,2)</f>
        <v>0</v>
      </c>
      <c r="R19" s="233"/>
      <c r="S19" s="233" t="s">
        <v>108</v>
      </c>
      <c r="T19" s="233" t="s">
        <v>108</v>
      </c>
      <c r="U19" s="233">
        <v>0.43</v>
      </c>
      <c r="V19" s="233">
        <f>ROUND(E19*U19,2)</f>
        <v>0.86</v>
      </c>
      <c r="W19" s="233"/>
      <c r="X19" s="233" t="s">
        <v>109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2">
        <v>7</v>
      </c>
      <c r="B20" s="253" t="s">
        <v>130</v>
      </c>
      <c r="C20" s="264" t="s">
        <v>131</v>
      </c>
      <c r="D20" s="254" t="s">
        <v>123</v>
      </c>
      <c r="E20" s="255">
        <v>50</v>
      </c>
      <c r="F20" s="256"/>
      <c r="G20" s="257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4.9840000000000002E-2</v>
      </c>
      <c r="O20" s="232">
        <f>ROUND(E20*N20,2)</f>
        <v>2.4900000000000002</v>
      </c>
      <c r="P20" s="232">
        <v>0</v>
      </c>
      <c r="Q20" s="232">
        <f>ROUND(E20*P20,2)</f>
        <v>0</v>
      </c>
      <c r="R20" s="233"/>
      <c r="S20" s="233" t="s">
        <v>108</v>
      </c>
      <c r="T20" s="233" t="s">
        <v>108</v>
      </c>
      <c r="U20" s="233">
        <v>0.25</v>
      </c>
      <c r="V20" s="233">
        <f>ROUND(E20*U20,2)</f>
        <v>12.5</v>
      </c>
      <c r="W20" s="233"/>
      <c r="X20" s="233" t="s">
        <v>109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6">
        <v>8</v>
      </c>
      <c r="B21" s="247" t="s">
        <v>132</v>
      </c>
      <c r="C21" s="262" t="s">
        <v>133</v>
      </c>
      <c r="D21" s="248" t="s">
        <v>123</v>
      </c>
      <c r="E21" s="249">
        <v>50</v>
      </c>
      <c r="F21" s="250"/>
      <c r="G21" s="251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4.6999999999999999E-4</v>
      </c>
      <c r="O21" s="232">
        <f>ROUND(E21*N21,2)</f>
        <v>0.02</v>
      </c>
      <c r="P21" s="232">
        <v>0</v>
      </c>
      <c r="Q21" s="232">
        <f>ROUND(E21*P21,2)</f>
        <v>0</v>
      </c>
      <c r="R21" s="233"/>
      <c r="S21" s="233" t="s">
        <v>108</v>
      </c>
      <c r="T21" s="233" t="s">
        <v>108</v>
      </c>
      <c r="U21" s="233">
        <v>0.32</v>
      </c>
      <c r="V21" s="233">
        <f>ROUND(E21*U21,2)</f>
        <v>16</v>
      </c>
      <c r="W21" s="233"/>
      <c r="X21" s="233" t="s">
        <v>109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5" t="s">
        <v>134</v>
      </c>
      <c r="D22" s="258"/>
      <c r="E22" s="258"/>
      <c r="F22" s="258"/>
      <c r="G22" s="258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12"/>
      <c r="Z22" s="212"/>
      <c r="AA22" s="212"/>
      <c r="AB22" s="212"/>
      <c r="AC22" s="212"/>
      <c r="AD22" s="212"/>
      <c r="AE22" s="212"/>
      <c r="AF22" s="212"/>
      <c r="AG22" s="212" t="s">
        <v>127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39" t="s">
        <v>103</v>
      </c>
      <c r="B23" s="240" t="s">
        <v>70</v>
      </c>
      <c r="C23" s="261" t="s">
        <v>71</v>
      </c>
      <c r="D23" s="241"/>
      <c r="E23" s="242"/>
      <c r="F23" s="243"/>
      <c r="G23" s="244">
        <f>SUMIF(AG24:AG26,"&lt;&gt;NOR",G24:G26)</f>
        <v>0</v>
      </c>
      <c r="H23" s="238"/>
      <c r="I23" s="238">
        <f>SUM(I24:I26)</f>
        <v>0</v>
      </c>
      <c r="J23" s="238"/>
      <c r="K23" s="238">
        <f>SUM(K24:K26)</f>
        <v>0</v>
      </c>
      <c r="L23" s="238"/>
      <c r="M23" s="238">
        <f>SUM(M24:M26)</f>
        <v>0</v>
      </c>
      <c r="N23" s="237"/>
      <c r="O23" s="237">
        <f>SUM(O24:O26)</f>
        <v>0</v>
      </c>
      <c r="P23" s="237"/>
      <c r="Q23" s="237">
        <f>SUM(Q24:Q26)</f>
        <v>5.07</v>
      </c>
      <c r="R23" s="238"/>
      <c r="S23" s="238"/>
      <c r="T23" s="238"/>
      <c r="U23" s="238"/>
      <c r="V23" s="238">
        <f>SUM(V24:V26)</f>
        <v>27.35</v>
      </c>
      <c r="W23" s="238"/>
      <c r="X23" s="238"/>
      <c r="AG23" t="s">
        <v>104</v>
      </c>
    </row>
    <row r="24" spans="1:60" outlineLevel="1" x14ac:dyDescent="0.2">
      <c r="A24" s="252">
        <v>9</v>
      </c>
      <c r="B24" s="253" t="s">
        <v>135</v>
      </c>
      <c r="C24" s="264" t="s">
        <v>136</v>
      </c>
      <c r="D24" s="254" t="s">
        <v>107</v>
      </c>
      <c r="E24" s="255">
        <v>2</v>
      </c>
      <c r="F24" s="256"/>
      <c r="G24" s="257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2.4</v>
      </c>
      <c r="Q24" s="232">
        <f>ROUND(E24*P24,2)</f>
        <v>4.8</v>
      </c>
      <c r="R24" s="233"/>
      <c r="S24" s="233" t="s">
        <v>108</v>
      </c>
      <c r="T24" s="233" t="s">
        <v>108</v>
      </c>
      <c r="U24" s="233">
        <v>13.3</v>
      </c>
      <c r="V24" s="233">
        <f>ROUND(E24*U24,2)</f>
        <v>26.6</v>
      </c>
      <c r="W24" s="233"/>
      <c r="X24" s="233" t="s">
        <v>109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110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6">
        <v>10</v>
      </c>
      <c r="B25" s="247" t="s">
        <v>137</v>
      </c>
      <c r="C25" s="262" t="s">
        <v>138</v>
      </c>
      <c r="D25" s="248" t="s">
        <v>107</v>
      </c>
      <c r="E25" s="249">
        <v>0.15</v>
      </c>
      <c r="F25" s="250"/>
      <c r="G25" s="251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1.82E-3</v>
      </c>
      <c r="O25" s="232">
        <f>ROUND(E25*N25,2)</f>
        <v>0</v>
      </c>
      <c r="P25" s="232">
        <v>1.8</v>
      </c>
      <c r="Q25" s="232">
        <f>ROUND(E25*P25,2)</f>
        <v>0.27</v>
      </c>
      <c r="R25" s="233"/>
      <c r="S25" s="233" t="s">
        <v>108</v>
      </c>
      <c r="T25" s="233" t="s">
        <v>108</v>
      </c>
      <c r="U25" s="233">
        <v>5.0199999999999996</v>
      </c>
      <c r="V25" s="233">
        <f>ROUND(E25*U25,2)</f>
        <v>0.75</v>
      </c>
      <c r="W25" s="233"/>
      <c r="X25" s="233" t="s">
        <v>109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5" t="s">
        <v>139</v>
      </c>
      <c r="D26" s="258"/>
      <c r="E26" s="258"/>
      <c r="F26" s="258"/>
      <c r="G26" s="258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12"/>
      <c r="Z26" s="212"/>
      <c r="AA26" s="212"/>
      <c r="AB26" s="212"/>
      <c r="AC26" s="212"/>
      <c r="AD26" s="212"/>
      <c r="AE26" s="212"/>
      <c r="AF26" s="212"/>
      <c r="AG26" s="212" t="s">
        <v>127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39" t="s">
        <v>103</v>
      </c>
      <c r="B27" s="240" t="s">
        <v>72</v>
      </c>
      <c r="C27" s="261" t="s">
        <v>73</v>
      </c>
      <c r="D27" s="241"/>
      <c r="E27" s="242"/>
      <c r="F27" s="243"/>
      <c r="G27" s="244">
        <f>SUMIF(AG28:AG45,"&lt;&gt;NOR",G28:G45)</f>
        <v>0</v>
      </c>
      <c r="H27" s="238"/>
      <c r="I27" s="238">
        <f>SUM(I28:I45)</f>
        <v>0</v>
      </c>
      <c r="J27" s="238"/>
      <c r="K27" s="238">
        <f>SUM(K28:K45)</f>
        <v>0</v>
      </c>
      <c r="L27" s="238"/>
      <c r="M27" s="238">
        <f>SUM(M28:M45)</f>
        <v>0</v>
      </c>
      <c r="N27" s="237"/>
      <c r="O27" s="237">
        <f>SUM(O28:O45)</f>
        <v>9.9999999999999992E-2</v>
      </c>
      <c r="P27" s="237"/>
      <c r="Q27" s="237">
        <f>SUM(Q28:Q45)</f>
        <v>0</v>
      </c>
      <c r="R27" s="238"/>
      <c r="S27" s="238"/>
      <c r="T27" s="238"/>
      <c r="U27" s="238"/>
      <c r="V27" s="238">
        <f>SUM(V28:V45)</f>
        <v>6.9399999999999995</v>
      </c>
      <c r="W27" s="238"/>
      <c r="X27" s="238"/>
      <c r="AG27" t="s">
        <v>104</v>
      </c>
    </row>
    <row r="28" spans="1:60" outlineLevel="1" x14ac:dyDescent="0.2">
      <c r="A28" s="252">
        <v>11</v>
      </c>
      <c r="B28" s="253" t="s">
        <v>140</v>
      </c>
      <c r="C28" s="264" t="s">
        <v>141</v>
      </c>
      <c r="D28" s="254" t="s">
        <v>123</v>
      </c>
      <c r="E28" s="255">
        <v>2</v>
      </c>
      <c r="F28" s="256"/>
      <c r="G28" s="257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5.9199999999999999E-3</v>
      </c>
      <c r="O28" s="232">
        <f>ROUND(E28*N28,2)</f>
        <v>0.01</v>
      </c>
      <c r="P28" s="232">
        <v>0</v>
      </c>
      <c r="Q28" s="232">
        <f>ROUND(E28*P28,2)</f>
        <v>0</v>
      </c>
      <c r="R28" s="233"/>
      <c r="S28" s="233" t="s">
        <v>108</v>
      </c>
      <c r="T28" s="233" t="s">
        <v>108</v>
      </c>
      <c r="U28" s="233">
        <v>0.26</v>
      </c>
      <c r="V28" s="233">
        <f>ROUND(E28*U28,2)</f>
        <v>0.52</v>
      </c>
      <c r="W28" s="233"/>
      <c r="X28" s="233" t="s">
        <v>109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142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2">
        <v>12</v>
      </c>
      <c r="B29" s="253" t="s">
        <v>143</v>
      </c>
      <c r="C29" s="264" t="s">
        <v>144</v>
      </c>
      <c r="D29" s="254" t="s">
        <v>145</v>
      </c>
      <c r="E29" s="255">
        <v>0.3</v>
      </c>
      <c r="F29" s="256"/>
      <c r="G29" s="257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108</v>
      </c>
      <c r="T29" s="233" t="s">
        <v>108</v>
      </c>
      <c r="U29" s="233">
        <v>1.49</v>
      </c>
      <c r="V29" s="233">
        <f>ROUND(E29*U29,2)</f>
        <v>0.45</v>
      </c>
      <c r="W29" s="233"/>
      <c r="X29" s="233" t="s">
        <v>109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52">
        <v>13</v>
      </c>
      <c r="B30" s="253" t="s">
        <v>146</v>
      </c>
      <c r="C30" s="264" t="s">
        <v>147</v>
      </c>
      <c r="D30" s="254" t="s">
        <v>145</v>
      </c>
      <c r="E30" s="255">
        <v>0.3</v>
      </c>
      <c r="F30" s="256"/>
      <c r="G30" s="257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108</v>
      </c>
      <c r="T30" s="233" t="s">
        <v>108</v>
      </c>
      <c r="U30" s="233">
        <v>1.03</v>
      </c>
      <c r="V30" s="233">
        <f>ROUND(E30*U30,2)</f>
        <v>0.31</v>
      </c>
      <c r="W30" s="233"/>
      <c r="X30" s="233" t="s">
        <v>109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52">
        <v>14</v>
      </c>
      <c r="B31" s="253" t="s">
        <v>148</v>
      </c>
      <c r="C31" s="264" t="s">
        <v>149</v>
      </c>
      <c r="D31" s="254" t="s">
        <v>115</v>
      </c>
      <c r="E31" s="255">
        <v>1</v>
      </c>
      <c r="F31" s="256"/>
      <c r="G31" s="257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108</v>
      </c>
      <c r="T31" s="233" t="s">
        <v>108</v>
      </c>
      <c r="U31" s="233">
        <v>1.93</v>
      </c>
      <c r="V31" s="233">
        <f>ROUND(E31*U31,2)</f>
        <v>1.93</v>
      </c>
      <c r="W31" s="233"/>
      <c r="X31" s="233" t="s">
        <v>109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110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52">
        <v>15</v>
      </c>
      <c r="B32" s="253" t="s">
        <v>150</v>
      </c>
      <c r="C32" s="264" t="s">
        <v>151</v>
      </c>
      <c r="D32" s="254" t="s">
        <v>115</v>
      </c>
      <c r="E32" s="255">
        <v>1</v>
      </c>
      <c r="F32" s="256"/>
      <c r="G32" s="257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108</v>
      </c>
      <c r="T32" s="233" t="s">
        <v>108</v>
      </c>
      <c r="U32" s="233">
        <v>1.1299999999999999</v>
      </c>
      <c r="V32" s="233">
        <f>ROUND(E32*U32,2)</f>
        <v>1.1299999999999999</v>
      </c>
      <c r="W32" s="233"/>
      <c r="X32" s="233" t="s">
        <v>109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110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52">
        <v>16</v>
      </c>
      <c r="B33" s="253" t="s">
        <v>152</v>
      </c>
      <c r="C33" s="264" t="s">
        <v>153</v>
      </c>
      <c r="D33" s="254" t="s">
        <v>115</v>
      </c>
      <c r="E33" s="255">
        <v>1</v>
      </c>
      <c r="F33" s="256"/>
      <c r="G33" s="257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108</v>
      </c>
      <c r="T33" s="233" t="s">
        <v>108</v>
      </c>
      <c r="U33" s="233">
        <v>2.6</v>
      </c>
      <c r="V33" s="233">
        <f>ROUND(E33*U33,2)</f>
        <v>2.6</v>
      </c>
      <c r="W33" s="233"/>
      <c r="X33" s="233" t="s">
        <v>109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6">
        <v>17</v>
      </c>
      <c r="B34" s="247" t="s">
        <v>154</v>
      </c>
      <c r="C34" s="262" t="s">
        <v>155</v>
      </c>
      <c r="D34" s="248" t="s">
        <v>115</v>
      </c>
      <c r="E34" s="249">
        <v>1</v>
      </c>
      <c r="F34" s="250"/>
      <c r="G34" s="251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3.4000000000000002E-2</v>
      </c>
      <c r="O34" s="232">
        <f>ROUND(E34*N34,2)</f>
        <v>0.03</v>
      </c>
      <c r="P34" s="232">
        <v>0</v>
      </c>
      <c r="Q34" s="232">
        <f>ROUND(E34*P34,2)</f>
        <v>0</v>
      </c>
      <c r="R34" s="233"/>
      <c r="S34" s="233" t="s">
        <v>156</v>
      </c>
      <c r="T34" s="233" t="s">
        <v>157</v>
      </c>
      <c r="U34" s="233">
        <v>0</v>
      </c>
      <c r="V34" s="233">
        <f>ROUND(E34*U34,2)</f>
        <v>0</v>
      </c>
      <c r="W34" s="233"/>
      <c r="X34" s="233" t="s">
        <v>117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118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5" t="s">
        <v>158</v>
      </c>
      <c r="D35" s="258"/>
      <c r="E35" s="258"/>
      <c r="F35" s="258"/>
      <c r="G35" s="258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12"/>
      <c r="Z35" s="212"/>
      <c r="AA35" s="212"/>
      <c r="AB35" s="212"/>
      <c r="AC35" s="212"/>
      <c r="AD35" s="212"/>
      <c r="AE35" s="212"/>
      <c r="AF35" s="212"/>
      <c r="AG35" s="212" t="s">
        <v>127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6" t="s">
        <v>159</v>
      </c>
      <c r="D36" s="259"/>
      <c r="E36" s="259"/>
      <c r="F36" s="259"/>
      <c r="G36" s="259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12"/>
      <c r="Z36" s="212"/>
      <c r="AA36" s="212"/>
      <c r="AB36" s="212"/>
      <c r="AC36" s="212"/>
      <c r="AD36" s="212"/>
      <c r="AE36" s="212"/>
      <c r="AF36" s="212"/>
      <c r="AG36" s="212" t="s">
        <v>127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6" t="s">
        <v>160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12"/>
      <c r="Z37" s="212"/>
      <c r="AA37" s="212"/>
      <c r="AB37" s="212"/>
      <c r="AC37" s="212"/>
      <c r="AD37" s="212"/>
      <c r="AE37" s="212"/>
      <c r="AF37" s="212"/>
      <c r="AG37" s="212" t="s">
        <v>127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33.75" outlineLevel="1" x14ac:dyDescent="0.2">
      <c r="A38" s="252">
        <v>18</v>
      </c>
      <c r="B38" s="253" t="s">
        <v>161</v>
      </c>
      <c r="C38" s="264" t="s">
        <v>162</v>
      </c>
      <c r="D38" s="254" t="s">
        <v>115</v>
      </c>
      <c r="E38" s="255">
        <v>1</v>
      </c>
      <c r="F38" s="256"/>
      <c r="G38" s="257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3"/>
      <c r="S38" s="233" t="s">
        <v>156</v>
      </c>
      <c r="T38" s="233" t="s">
        <v>157</v>
      </c>
      <c r="U38" s="233">
        <v>0</v>
      </c>
      <c r="V38" s="233">
        <f>ROUND(E38*U38,2)</f>
        <v>0</v>
      </c>
      <c r="W38" s="233"/>
      <c r="X38" s="233" t="s">
        <v>117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118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52">
        <v>19</v>
      </c>
      <c r="B39" s="253" t="s">
        <v>163</v>
      </c>
      <c r="C39" s="264" t="s">
        <v>164</v>
      </c>
      <c r="D39" s="254" t="s">
        <v>115</v>
      </c>
      <c r="E39" s="255">
        <v>1</v>
      </c>
      <c r="F39" s="256"/>
      <c r="G39" s="257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1.0699999999999999E-2</v>
      </c>
      <c r="O39" s="232">
        <f>ROUND(E39*N39,2)</f>
        <v>0.01</v>
      </c>
      <c r="P39" s="232">
        <v>0</v>
      </c>
      <c r="Q39" s="232">
        <f>ROUND(E39*P39,2)</f>
        <v>0</v>
      </c>
      <c r="R39" s="233" t="s">
        <v>116</v>
      </c>
      <c r="S39" s="233" t="s">
        <v>108</v>
      </c>
      <c r="T39" s="233" t="s">
        <v>157</v>
      </c>
      <c r="U39" s="233">
        <v>0</v>
      </c>
      <c r="V39" s="233">
        <f>ROUND(E39*U39,2)</f>
        <v>0</v>
      </c>
      <c r="W39" s="233"/>
      <c r="X39" s="233" t="s">
        <v>117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118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52">
        <v>20</v>
      </c>
      <c r="B40" s="253" t="s">
        <v>165</v>
      </c>
      <c r="C40" s="264" t="s">
        <v>166</v>
      </c>
      <c r="D40" s="254" t="s">
        <v>115</v>
      </c>
      <c r="E40" s="255">
        <v>1</v>
      </c>
      <c r="F40" s="256"/>
      <c r="G40" s="257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4.2999999999999997E-2</v>
      </c>
      <c r="O40" s="232">
        <f>ROUND(E40*N40,2)</f>
        <v>0.04</v>
      </c>
      <c r="P40" s="232">
        <v>0</v>
      </c>
      <c r="Q40" s="232">
        <f>ROUND(E40*P40,2)</f>
        <v>0</v>
      </c>
      <c r="R40" s="233"/>
      <c r="S40" s="233" t="s">
        <v>156</v>
      </c>
      <c r="T40" s="233" t="s">
        <v>157</v>
      </c>
      <c r="U40" s="233">
        <v>0</v>
      </c>
      <c r="V40" s="233">
        <f>ROUND(E40*U40,2)</f>
        <v>0</v>
      </c>
      <c r="W40" s="233"/>
      <c r="X40" s="233" t="s">
        <v>117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52">
        <v>21</v>
      </c>
      <c r="B41" s="253" t="s">
        <v>167</v>
      </c>
      <c r="C41" s="264" t="s">
        <v>168</v>
      </c>
      <c r="D41" s="254" t="s">
        <v>115</v>
      </c>
      <c r="E41" s="255">
        <v>1</v>
      </c>
      <c r="F41" s="256"/>
      <c r="G41" s="257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1.04E-2</v>
      </c>
      <c r="O41" s="232">
        <f>ROUND(E41*N41,2)</f>
        <v>0.01</v>
      </c>
      <c r="P41" s="232">
        <v>0</v>
      </c>
      <c r="Q41" s="232">
        <f>ROUND(E41*P41,2)</f>
        <v>0</v>
      </c>
      <c r="R41" s="233" t="s">
        <v>116</v>
      </c>
      <c r="S41" s="233" t="s">
        <v>108</v>
      </c>
      <c r="T41" s="233" t="s">
        <v>108</v>
      </c>
      <c r="U41" s="233">
        <v>0</v>
      </c>
      <c r="V41" s="233">
        <f>ROUND(E41*U41,2)</f>
        <v>0</v>
      </c>
      <c r="W41" s="233"/>
      <c r="X41" s="233" t="s">
        <v>117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118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2">
        <v>22</v>
      </c>
      <c r="B42" s="253" t="s">
        <v>169</v>
      </c>
      <c r="C42" s="264" t="s">
        <v>170</v>
      </c>
      <c r="D42" s="254" t="s">
        <v>171</v>
      </c>
      <c r="E42" s="255">
        <v>1</v>
      </c>
      <c r="F42" s="256"/>
      <c r="G42" s="257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156</v>
      </c>
      <c r="T42" s="233" t="s">
        <v>157</v>
      </c>
      <c r="U42" s="233">
        <v>0</v>
      </c>
      <c r="V42" s="233">
        <f>ROUND(E42*U42,2)</f>
        <v>0</v>
      </c>
      <c r="W42" s="233"/>
      <c r="X42" s="233" t="s">
        <v>117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2">
        <v>23</v>
      </c>
      <c r="B43" s="253" t="s">
        <v>172</v>
      </c>
      <c r="C43" s="264" t="s">
        <v>173</v>
      </c>
      <c r="D43" s="254" t="s">
        <v>171</v>
      </c>
      <c r="E43" s="255">
        <v>1</v>
      </c>
      <c r="F43" s="256"/>
      <c r="G43" s="257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156</v>
      </c>
      <c r="T43" s="233" t="s">
        <v>157</v>
      </c>
      <c r="U43" s="233">
        <v>0</v>
      </c>
      <c r="V43" s="233">
        <f>ROUND(E43*U43,2)</f>
        <v>0</v>
      </c>
      <c r="W43" s="233"/>
      <c r="X43" s="233" t="s">
        <v>117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174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6">
        <v>24</v>
      </c>
      <c r="B44" s="247" t="s">
        <v>175</v>
      </c>
      <c r="C44" s="262" t="s">
        <v>176</v>
      </c>
      <c r="D44" s="248" t="s">
        <v>177</v>
      </c>
      <c r="E44" s="249">
        <v>4.5</v>
      </c>
      <c r="F44" s="250"/>
      <c r="G44" s="251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156</v>
      </c>
      <c r="T44" s="233" t="s">
        <v>157</v>
      </c>
      <c r="U44" s="233">
        <v>0</v>
      </c>
      <c r="V44" s="233">
        <f>ROUND(E44*U44,2)</f>
        <v>0</v>
      </c>
      <c r="W44" s="233"/>
      <c r="X44" s="233" t="s">
        <v>117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118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>
        <v>25</v>
      </c>
      <c r="B45" s="230" t="s">
        <v>178</v>
      </c>
      <c r="C45" s="267" t="s">
        <v>179</v>
      </c>
      <c r="D45" s="231" t="s">
        <v>0</v>
      </c>
      <c r="E45" s="260"/>
      <c r="F45" s="234"/>
      <c r="G45" s="233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108</v>
      </c>
      <c r="T45" s="233" t="s">
        <v>108</v>
      </c>
      <c r="U45" s="233">
        <v>0</v>
      </c>
      <c r="V45" s="233">
        <f>ROUND(E45*U45,2)</f>
        <v>0</v>
      </c>
      <c r="W45" s="233"/>
      <c r="X45" s="233" t="s">
        <v>180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181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39" t="s">
        <v>103</v>
      </c>
      <c r="B46" s="240" t="s">
        <v>74</v>
      </c>
      <c r="C46" s="261" t="s">
        <v>75</v>
      </c>
      <c r="D46" s="241"/>
      <c r="E46" s="242"/>
      <c r="F46" s="243"/>
      <c r="G46" s="244">
        <f>SUMIF(AG47:AG47,"&lt;&gt;NOR",G47:G47)</f>
        <v>0</v>
      </c>
      <c r="H46" s="238"/>
      <c r="I46" s="238">
        <f>SUM(I47:I47)</f>
        <v>0</v>
      </c>
      <c r="J46" s="238"/>
      <c r="K46" s="238">
        <f>SUM(K47:K47)</f>
        <v>0</v>
      </c>
      <c r="L46" s="238"/>
      <c r="M46" s="238">
        <f>SUM(M47:M47)</f>
        <v>0</v>
      </c>
      <c r="N46" s="237"/>
      <c r="O46" s="237">
        <f>SUM(O47:O47)</f>
        <v>0</v>
      </c>
      <c r="P46" s="237"/>
      <c r="Q46" s="237">
        <f>SUM(Q47:Q47)</f>
        <v>0</v>
      </c>
      <c r="R46" s="238"/>
      <c r="S46" s="238"/>
      <c r="T46" s="238"/>
      <c r="U46" s="238"/>
      <c r="V46" s="238">
        <f>SUM(V47:V47)</f>
        <v>0</v>
      </c>
      <c r="W46" s="238"/>
      <c r="X46" s="238"/>
      <c r="AG46" t="s">
        <v>104</v>
      </c>
    </row>
    <row r="47" spans="1:60" outlineLevel="1" x14ac:dyDescent="0.2">
      <c r="A47" s="246">
        <v>26</v>
      </c>
      <c r="B47" s="247" t="s">
        <v>182</v>
      </c>
      <c r="C47" s="262" t="s">
        <v>183</v>
      </c>
      <c r="D47" s="248" t="s">
        <v>184</v>
      </c>
      <c r="E47" s="249">
        <v>1</v>
      </c>
      <c r="F47" s="250"/>
      <c r="G47" s="251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156</v>
      </c>
      <c r="T47" s="233" t="s">
        <v>157</v>
      </c>
      <c r="U47" s="233">
        <v>0</v>
      </c>
      <c r="V47" s="233">
        <f>ROUND(E47*U47,2)</f>
        <v>0</v>
      </c>
      <c r="W47" s="233"/>
      <c r="X47" s="233" t="s">
        <v>117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185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3"/>
      <c r="B48" s="4"/>
      <c r="C48" s="268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15</v>
      </c>
      <c r="AF48">
        <v>21</v>
      </c>
      <c r="AG48" t="s">
        <v>90</v>
      </c>
    </row>
    <row r="49" spans="1:33" x14ac:dyDescent="0.2">
      <c r="A49" s="215"/>
      <c r="B49" s="216" t="s">
        <v>31</v>
      </c>
      <c r="C49" s="269"/>
      <c r="D49" s="217"/>
      <c r="E49" s="218"/>
      <c r="F49" s="218"/>
      <c r="G49" s="245">
        <f>G8+G12+G15+G18+G23+G27+G46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186</v>
      </c>
    </row>
    <row r="50" spans="1:33" x14ac:dyDescent="0.2">
      <c r="A50" s="3"/>
      <c r="B50" s="4"/>
      <c r="C50" s="268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">
      <c r="A51" s="3"/>
      <c r="B51" s="4"/>
      <c r="C51" s="268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219" t="s">
        <v>187</v>
      </c>
      <c r="B52" s="219"/>
      <c r="C52" s="270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20"/>
      <c r="B53" s="221"/>
      <c r="C53" s="271"/>
      <c r="D53" s="221"/>
      <c r="E53" s="221"/>
      <c r="F53" s="221"/>
      <c r="G53" s="22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G53" t="s">
        <v>188</v>
      </c>
    </row>
    <row r="54" spans="1:33" x14ac:dyDescent="0.2">
      <c r="A54" s="223"/>
      <c r="B54" s="224"/>
      <c r="C54" s="272"/>
      <c r="D54" s="224"/>
      <c r="E54" s="224"/>
      <c r="F54" s="224"/>
      <c r="G54" s="225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33" x14ac:dyDescent="0.2">
      <c r="A55" s="223"/>
      <c r="B55" s="224"/>
      <c r="C55" s="272"/>
      <c r="D55" s="224"/>
      <c r="E55" s="224"/>
      <c r="F55" s="224"/>
      <c r="G55" s="22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23"/>
      <c r="B56" s="224"/>
      <c r="C56" s="272"/>
      <c r="D56" s="224"/>
      <c r="E56" s="224"/>
      <c r="F56" s="224"/>
      <c r="G56" s="22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26"/>
      <c r="B57" s="227"/>
      <c r="C57" s="273"/>
      <c r="D57" s="227"/>
      <c r="E57" s="227"/>
      <c r="F57" s="227"/>
      <c r="G57" s="228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3"/>
      <c r="B58" s="4"/>
      <c r="C58" s="268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C59" s="274"/>
      <c r="D59" s="10"/>
      <c r="AG59" t="s">
        <v>189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36:G36"/>
    <mergeCell ref="C37:G37"/>
    <mergeCell ref="A1:G1"/>
    <mergeCell ref="C2:G2"/>
    <mergeCell ref="C3:G3"/>
    <mergeCell ref="C4:G4"/>
    <mergeCell ref="A52:C52"/>
    <mergeCell ref="A53:G57"/>
    <mergeCell ref="C17:G17"/>
    <mergeCell ref="C22:G22"/>
    <mergeCell ref="C26:G26"/>
    <mergeCell ref="C35:G3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SO57 R2206105701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'SO57 R2206105701 Pol'!Názvy_tisku</vt:lpstr>
      <vt:lpstr>oadresa</vt:lpstr>
      <vt:lpstr>Stavba!Objednatel</vt:lpstr>
      <vt:lpstr>Stavba!Objekt</vt:lpstr>
      <vt:lpstr>'SO57 R2206105701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2022-08-22T06:21:34Z</dcterms:modified>
</cp:coreProperties>
</file>