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50-20_PS1.1 - Technologie" sheetId="2" r:id="rId2"/>
    <sheet name="350-20_PS1.2 -  Elektro 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'350-20_PS1.1 - Technologie'!$C$125:$K$638</definedName>
    <definedName name="_xlnm.Print_Area" localSheetId="1">'350-20_PS1.1 - Technologie'!$C$4:$J$76,'350-20_PS1.1 - Technologie'!$C$82:$J$107,'350-20_PS1.1 - Technologie'!$C$113:$K$638</definedName>
    <definedName name="_xlnm.Print_Titles" localSheetId="1">'350-20_PS1.1 - Technologie'!$125:$125</definedName>
    <definedName name="_xlnm._FilterDatabase" localSheetId="2" hidden="1">'350-20_PS1.2 -  Elektro a...'!$C$123:$K$399</definedName>
    <definedName name="_xlnm.Print_Area" localSheetId="2">'350-20_PS1.2 -  Elektro a...'!$C$4:$J$76,'350-20_PS1.2 -  Elektro a...'!$C$82:$J$105,'350-20_PS1.2 -  Elektro a...'!$C$111:$K$399</definedName>
    <definedName name="_xlnm.Print_Titles" localSheetId="2">'350-20_PS1.2 -  Elektro a...'!$123:$123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89"/>
  <c r="E7"/>
  <c r="E114"/>
  <c i="2" r="J37"/>
  <c r="J36"/>
  <c i="1" r="AY95"/>
  <c i="2" r="J35"/>
  <c i="1" r="AX95"/>
  <c i="2"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91"/>
  <c r="J14"/>
  <c r="J12"/>
  <c r="J120"/>
  <c r="E7"/>
  <c r="E116"/>
  <c i="1" r="L90"/>
  <c r="AM90"/>
  <c r="AM89"/>
  <c r="L89"/>
  <c r="AM87"/>
  <c r="L87"/>
  <c r="L85"/>
  <c r="L84"/>
  <c i="3" r="J322"/>
  <c r="J320"/>
  <c r="BK318"/>
  <c r="J316"/>
  <c r="BK314"/>
  <c r="J314"/>
  <c r="BK312"/>
  <c r="J312"/>
  <c r="BK310"/>
  <c r="J310"/>
  <c r="BK307"/>
  <c r="J307"/>
  <c r="BK305"/>
  <c r="J305"/>
  <c r="BK303"/>
  <c r="J303"/>
  <c r="J301"/>
  <c r="BK299"/>
  <c r="BK295"/>
  <c r="BK293"/>
  <c r="J291"/>
  <c r="J283"/>
  <c r="BK279"/>
  <c r="BK277"/>
  <c r="J271"/>
  <c r="BK269"/>
  <c r="J267"/>
  <c r="BK265"/>
  <c r="J263"/>
  <c r="J261"/>
  <c r="J259"/>
  <c r="BK257"/>
  <c r="BK255"/>
  <c r="J253"/>
  <c r="J247"/>
  <c r="BK245"/>
  <c r="BK243"/>
  <c r="BK241"/>
  <c r="J229"/>
  <c r="J225"/>
  <c r="J216"/>
  <c r="J214"/>
  <c r="BK212"/>
  <c r="J210"/>
  <c r="J208"/>
  <c r="J206"/>
  <c r="BK204"/>
  <c r="BK202"/>
  <c r="J200"/>
  <c r="J198"/>
  <c r="BK194"/>
  <c r="BK192"/>
  <c r="BK190"/>
  <c r="BK182"/>
  <c r="J180"/>
  <c r="BK178"/>
  <c r="BK176"/>
  <c r="J166"/>
  <c r="BK160"/>
  <c r="BK158"/>
  <c r="BK136"/>
  <c r="J134"/>
  <c r="J130"/>
  <c r="J127"/>
  <c i="2" r="BK618"/>
  <c r="BK614"/>
  <c r="BK610"/>
  <c r="BK608"/>
  <c r="BK604"/>
  <c r="BK602"/>
  <c r="BK598"/>
  <c r="BK595"/>
  <c r="J595"/>
  <c r="BK592"/>
  <c r="J592"/>
  <c r="BK589"/>
  <c r="BK587"/>
  <c r="J585"/>
  <c r="J573"/>
  <c r="J571"/>
  <c r="J565"/>
  <c r="BK563"/>
  <c r="BK561"/>
  <c r="J559"/>
  <c r="J556"/>
  <c r="BK546"/>
  <c r="BK544"/>
  <c r="BK542"/>
  <c r="J538"/>
  <c r="J536"/>
  <c r="J534"/>
  <c r="J532"/>
  <c r="BK530"/>
  <c r="J528"/>
  <c r="BK526"/>
  <c r="BK524"/>
  <c r="BK517"/>
  <c r="BK511"/>
  <c r="J508"/>
  <c r="J486"/>
  <c r="J480"/>
  <c r="J478"/>
  <c r="BK472"/>
  <c r="J464"/>
  <c r="J459"/>
  <c r="BK450"/>
  <c r="BK447"/>
  <c r="J444"/>
  <c r="BK441"/>
  <c r="J438"/>
  <c r="BK419"/>
  <c r="J417"/>
  <c r="J415"/>
  <c r="J413"/>
  <c r="BK409"/>
  <c r="BK400"/>
  <c r="BK398"/>
  <c r="BK396"/>
  <c r="J394"/>
  <c r="J388"/>
  <c r="J386"/>
  <c r="J378"/>
  <c r="J361"/>
  <c r="BK355"/>
  <c r="BK341"/>
  <c r="J339"/>
  <c r="BK337"/>
  <c r="J335"/>
  <c r="J333"/>
  <c r="J331"/>
  <c r="J329"/>
  <c r="J327"/>
  <c r="BK321"/>
  <c r="J319"/>
  <c r="J317"/>
  <c r="J309"/>
  <c r="BK303"/>
  <c r="BK300"/>
  <c r="BK297"/>
  <c r="J294"/>
  <c r="BK291"/>
  <c r="BK288"/>
  <c r="J282"/>
  <c r="BK280"/>
  <c r="J280"/>
  <c r="BK277"/>
  <c r="BK274"/>
  <c r="J265"/>
  <c r="J259"/>
  <c r="BK256"/>
  <c r="J254"/>
  <c r="J252"/>
  <c r="J250"/>
  <c r="BK247"/>
  <c r="J245"/>
  <c r="J239"/>
  <c r="J237"/>
  <c r="J235"/>
  <c r="J221"/>
  <c r="J219"/>
  <c r="J199"/>
  <c r="J197"/>
  <c r="J195"/>
  <c r="BK193"/>
  <c r="BK191"/>
  <c r="J189"/>
  <c r="J187"/>
  <c r="J181"/>
  <c r="J179"/>
  <c r="J177"/>
  <c r="BK175"/>
  <c r="J173"/>
  <c r="BK169"/>
  <c r="BK167"/>
  <c r="J163"/>
  <c r="J157"/>
  <c r="BK155"/>
  <c r="J153"/>
  <c r="J151"/>
  <c r="BK145"/>
  <c r="BK143"/>
  <c r="BK141"/>
  <c r="BK139"/>
  <c r="J137"/>
  <c r="BK135"/>
  <c r="BK129"/>
  <c i="3" r="J346"/>
  <c r="BK344"/>
  <c r="J342"/>
  <c r="BK340"/>
  <c r="J340"/>
  <c r="BK338"/>
  <c r="J338"/>
  <c r="BK336"/>
  <c r="J336"/>
  <c r="BK334"/>
  <c r="J334"/>
  <c r="BK332"/>
  <c r="J332"/>
  <c r="BK330"/>
  <c r="J330"/>
  <c r="BK328"/>
  <c r="J328"/>
  <c r="BK326"/>
  <c r="J326"/>
  <c r="BK324"/>
  <c r="J324"/>
  <c r="BK322"/>
  <c r="BK320"/>
  <c r="J318"/>
  <c r="BK316"/>
  <c r="BK285"/>
  <c r="BK283"/>
  <c r="J281"/>
  <c r="BK271"/>
  <c r="BK267"/>
  <c r="J255"/>
  <c r="BK253"/>
  <c r="BK251"/>
  <c r="J239"/>
  <c r="J237"/>
  <c r="J235"/>
  <c r="J233"/>
  <c r="J227"/>
  <c r="J202"/>
  <c r="BK196"/>
  <c r="J188"/>
  <c r="BK186"/>
  <c r="J184"/>
  <c r="J178"/>
  <c r="J176"/>
  <c r="BK168"/>
  <c r="BK166"/>
  <c r="J164"/>
  <c r="J158"/>
  <c r="BK156"/>
  <c r="J154"/>
  <c r="J152"/>
  <c r="J150"/>
  <c r="J146"/>
  <c r="J144"/>
  <c r="BK141"/>
  <c r="BK139"/>
  <c i="2" r="BK624"/>
  <c r="BK622"/>
  <c r="J620"/>
  <c r="J614"/>
  <c r="BK612"/>
  <c r="J610"/>
  <c r="J602"/>
  <c r="BK600"/>
  <c r="BK585"/>
  <c r="J581"/>
  <c r="J569"/>
  <c r="J567"/>
  <c r="BK565"/>
  <c r="BK559"/>
  <c r="BK556"/>
  <c r="BK554"/>
  <c r="BK552"/>
  <c r="BK549"/>
  <c r="J546"/>
  <c r="J542"/>
  <c r="J540"/>
  <c r="BK528"/>
  <c r="J526"/>
  <c r="J524"/>
  <c r="J522"/>
  <c r="J520"/>
  <c r="BK506"/>
  <c r="BK504"/>
  <c r="J502"/>
  <c r="BK498"/>
  <c r="J496"/>
  <c r="BK494"/>
  <c r="J492"/>
  <c r="BK490"/>
  <c r="BK484"/>
  <c r="J476"/>
  <c r="BK470"/>
  <c r="J466"/>
  <c r="BK461"/>
  <c r="BK457"/>
  <c r="BK453"/>
  <c r="BK444"/>
  <c r="BK435"/>
  <c r="J433"/>
  <c r="J431"/>
  <c r="J429"/>
  <c r="J427"/>
  <c r="J425"/>
  <c r="J423"/>
  <c r="BK406"/>
  <c r="J404"/>
  <c r="J400"/>
  <c r="J398"/>
  <c r="J392"/>
  <c r="BK390"/>
  <c r="BK388"/>
  <c r="BK386"/>
  <c r="J376"/>
  <c r="J374"/>
  <c r="BK370"/>
  <c r="BK367"/>
  <c r="BK365"/>
  <c r="J363"/>
  <c r="BK361"/>
  <c r="J359"/>
  <c r="J357"/>
  <c r="J355"/>
  <c r="BK353"/>
  <c r="J351"/>
  <c r="BK349"/>
  <c r="BK347"/>
  <c r="J345"/>
  <c r="BK333"/>
  <c r="BK331"/>
  <c r="BK329"/>
  <c r="BK323"/>
  <c r="BK319"/>
  <c r="J311"/>
  <c r="BK309"/>
  <c r="BK307"/>
  <c r="J305"/>
  <c r="J303"/>
  <c r="J300"/>
  <c r="J291"/>
  <c r="J288"/>
  <c r="BK285"/>
  <c r="BK282"/>
  <c r="J277"/>
  <c r="J274"/>
  <c r="J271"/>
  <c r="BK262"/>
  <c r="J243"/>
  <c r="BK241"/>
  <c r="BK239"/>
  <c r="BK237"/>
  <c r="J233"/>
  <c r="J231"/>
  <c r="BK229"/>
  <c r="BK223"/>
  <c r="BK221"/>
  <c r="BK219"/>
  <c r="BK217"/>
  <c r="BK215"/>
  <c r="BK213"/>
  <c r="BK211"/>
  <c r="J209"/>
  <c r="J205"/>
  <c r="BK203"/>
  <c r="BK201"/>
  <c r="BK199"/>
  <c r="BK187"/>
  <c r="J185"/>
  <c r="BK183"/>
  <c r="BK179"/>
  <c r="BK177"/>
  <c r="J171"/>
  <c r="BK161"/>
  <c r="J149"/>
  <c r="J147"/>
  <c r="J145"/>
  <c i="3" r="J398"/>
  <c r="BK396"/>
  <c r="J396"/>
  <c r="BK394"/>
  <c r="J394"/>
  <c r="BK392"/>
  <c r="J392"/>
  <c r="BK390"/>
  <c r="J390"/>
  <c r="BK388"/>
  <c r="J388"/>
  <c r="BK386"/>
  <c r="J386"/>
  <c r="BK384"/>
  <c r="J384"/>
  <c r="BK382"/>
  <c r="J382"/>
  <c r="BK380"/>
  <c r="J380"/>
  <c r="BK378"/>
  <c r="J378"/>
  <c r="BK376"/>
  <c r="J376"/>
  <c r="BK374"/>
  <c r="J374"/>
  <c r="BK372"/>
  <c r="J372"/>
  <c r="BK370"/>
  <c r="J370"/>
  <c r="BK368"/>
  <c r="J368"/>
  <c r="BK366"/>
  <c r="J366"/>
  <c r="BK363"/>
  <c r="J363"/>
  <c r="BK361"/>
  <c r="J361"/>
  <c r="BK358"/>
  <c r="J358"/>
  <c r="BK356"/>
  <c r="J356"/>
  <c r="BK354"/>
  <c r="J354"/>
  <c r="BK352"/>
  <c r="J352"/>
  <c r="BK350"/>
  <c r="J350"/>
  <c r="BK348"/>
  <c r="J348"/>
  <c r="BK346"/>
  <c r="J344"/>
  <c r="BK342"/>
  <c r="J297"/>
  <c r="J295"/>
  <c r="BK291"/>
  <c r="J289"/>
  <c r="J287"/>
  <c r="BK275"/>
  <c r="J273"/>
  <c r="J251"/>
  <c r="BK249"/>
  <c r="BK247"/>
  <c r="J245"/>
  <c r="J243"/>
  <c r="BK235"/>
  <c r="BK233"/>
  <c r="BK231"/>
  <c r="BK229"/>
  <c r="BK227"/>
  <c r="BK225"/>
  <c r="J223"/>
  <c r="BK221"/>
  <c r="BK219"/>
  <c r="BK214"/>
  <c r="J194"/>
  <c r="J192"/>
  <c r="J190"/>
  <c r="J186"/>
  <c r="BK180"/>
  <c r="BK174"/>
  <c r="J172"/>
  <c r="J170"/>
  <c r="J168"/>
  <c r="BK162"/>
  <c r="J160"/>
  <c r="J156"/>
  <c r="BK154"/>
  <c r="BK152"/>
  <c r="BK134"/>
  <c r="BK127"/>
  <c i="2" r="BK627"/>
  <c r="J624"/>
  <c r="J622"/>
  <c r="BK620"/>
  <c r="J618"/>
  <c r="J616"/>
  <c r="J608"/>
  <c r="J606"/>
  <c r="J587"/>
  <c r="J583"/>
  <c r="J579"/>
  <c r="J577"/>
  <c r="BK575"/>
  <c r="BK573"/>
  <c r="BK571"/>
  <c r="BK569"/>
  <c r="BK567"/>
  <c r="J563"/>
  <c r="J561"/>
  <c r="J552"/>
  <c r="J549"/>
  <c r="J544"/>
  <c r="BK538"/>
  <c r="BK536"/>
  <c r="BK534"/>
  <c r="BK522"/>
  <c r="BK515"/>
  <c r="BK513"/>
  <c r="J511"/>
  <c r="BK508"/>
  <c r="J506"/>
  <c r="J504"/>
  <c r="BK502"/>
  <c r="BK500"/>
  <c r="J498"/>
  <c r="BK496"/>
  <c r="J494"/>
  <c r="J488"/>
  <c r="J482"/>
  <c r="BK478"/>
  <c r="BK476"/>
  <c r="BK474"/>
  <c r="J472"/>
  <c r="J470"/>
  <c r="BK468"/>
  <c r="BK466"/>
  <c r="BK464"/>
  <c r="J461"/>
  <c r="BK459"/>
  <c r="J457"/>
  <c r="J455"/>
  <c r="J453"/>
  <c r="J450"/>
  <c r="J441"/>
  <c r="BK429"/>
  <c r="BK427"/>
  <c r="J421"/>
  <c r="BK417"/>
  <c r="BK415"/>
  <c r="BK413"/>
  <c r="J411"/>
  <c r="J409"/>
  <c r="J406"/>
  <c r="BK402"/>
  <c r="J384"/>
  <c r="BK382"/>
  <c r="BK380"/>
  <c r="BK378"/>
  <c r="BK376"/>
  <c r="BK374"/>
  <c r="J372"/>
  <c r="J370"/>
  <c r="J367"/>
  <c r="J365"/>
  <c r="BK359"/>
  <c r="BK357"/>
  <c r="J353"/>
  <c r="J347"/>
  <c r="BK345"/>
  <c r="J343"/>
  <c r="BK335"/>
  <c r="BK325"/>
  <c r="J323"/>
  <c r="BK317"/>
  <c r="J315"/>
  <c r="J313"/>
  <c r="BK311"/>
  <c r="BK271"/>
  <c r="BK268"/>
  <c r="BK265"/>
  <c r="J262"/>
  <c r="BK259"/>
  <c r="BK243"/>
  <c r="J241"/>
  <c r="BK233"/>
  <c r="BK227"/>
  <c r="J225"/>
  <c r="J217"/>
  <c r="J211"/>
  <c r="BK209"/>
  <c r="BK207"/>
  <c r="BK197"/>
  <c r="BK195"/>
  <c r="J193"/>
  <c r="J191"/>
  <c r="BK189"/>
  <c r="J175"/>
  <c r="J165"/>
  <c r="BK163"/>
  <c r="J161"/>
  <c r="J159"/>
  <c r="BK157"/>
  <c r="BK151"/>
  <c r="BK149"/>
  <c r="BK147"/>
  <c r="J139"/>
  <c r="BK137"/>
  <c r="J135"/>
  <c r="J133"/>
  <c r="J131"/>
  <c i="3" r="BK398"/>
  <c r="BK301"/>
  <c r="J299"/>
  <c r="BK297"/>
  <c r="J293"/>
  <c r="BK289"/>
  <c r="BK287"/>
  <c r="J285"/>
  <c r="BK281"/>
  <c r="J279"/>
  <c r="J277"/>
  <c r="J275"/>
  <c r="BK273"/>
  <c r="J269"/>
  <c r="J265"/>
  <c r="BK263"/>
  <c r="BK261"/>
  <c r="BK259"/>
  <c r="J257"/>
  <c r="J249"/>
  <c r="J241"/>
  <c r="BK239"/>
  <c r="BK237"/>
  <c r="J231"/>
  <c r="BK223"/>
  <c r="J221"/>
  <c r="J219"/>
  <c r="BK216"/>
  <c r="J212"/>
  <c r="BK210"/>
  <c r="BK208"/>
  <c r="BK206"/>
  <c r="J204"/>
  <c r="BK200"/>
  <c r="BK198"/>
  <c r="J196"/>
  <c r="BK188"/>
  <c r="BK184"/>
  <c r="J182"/>
  <c r="J174"/>
  <c r="BK172"/>
  <c r="BK170"/>
  <c r="BK164"/>
  <c r="J162"/>
  <c r="BK150"/>
  <c r="BK146"/>
  <c r="BK144"/>
  <c r="J141"/>
  <c r="J139"/>
  <c r="J136"/>
  <c r="BK130"/>
  <c i="2" r="BK637"/>
  <c r="J637"/>
  <c r="BK635"/>
  <c r="J635"/>
  <c r="BK633"/>
  <c r="J633"/>
  <c r="BK631"/>
  <c r="J631"/>
  <c r="BK629"/>
  <c r="J629"/>
  <c r="J627"/>
  <c r="BK616"/>
  <c r="J612"/>
  <c r="BK606"/>
  <c r="J604"/>
  <c r="J600"/>
  <c r="J598"/>
  <c r="J589"/>
  <c r="BK583"/>
  <c r="BK581"/>
  <c r="BK579"/>
  <c r="BK577"/>
  <c r="J575"/>
  <c r="J554"/>
  <c r="BK540"/>
  <c r="BK532"/>
  <c r="J530"/>
  <c r="BK520"/>
  <c r="J517"/>
  <c r="J515"/>
  <c r="J513"/>
  <c r="J500"/>
  <c r="BK492"/>
  <c r="J490"/>
  <c r="BK488"/>
  <c r="BK486"/>
  <c r="J484"/>
  <c r="BK482"/>
  <c r="BK480"/>
  <c r="J474"/>
  <c r="J468"/>
  <c r="BK455"/>
  <c r="J447"/>
  <c r="BK438"/>
  <c r="J435"/>
  <c r="BK433"/>
  <c r="BK431"/>
  <c r="BK425"/>
  <c r="BK423"/>
  <c r="BK421"/>
  <c r="J419"/>
  <c r="BK411"/>
  <c r="BK404"/>
  <c r="J402"/>
  <c r="J396"/>
  <c r="BK394"/>
  <c r="BK392"/>
  <c r="J390"/>
  <c r="BK384"/>
  <c r="J382"/>
  <c r="J380"/>
  <c r="BK372"/>
  <c r="BK363"/>
  <c r="BK351"/>
  <c r="J349"/>
  <c r="BK343"/>
  <c r="J341"/>
  <c r="BK339"/>
  <c r="J337"/>
  <c r="BK327"/>
  <c r="J325"/>
  <c r="J321"/>
  <c r="BK315"/>
  <c r="BK313"/>
  <c r="J307"/>
  <c r="BK305"/>
  <c r="J297"/>
  <c r="BK294"/>
  <c r="J285"/>
  <c r="J268"/>
  <c r="J256"/>
  <c r="BK254"/>
  <c r="BK252"/>
  <c r="BK250"/>
  <c r="J247"/>
  <c r="BK245"/>
  <c r="BK235"/>
  <c r="BK231"/>
  <c r="J229"/>
  <c r="J227"/>
  <c r="BK225"/>
  <c r="J223"/>
  <c r="J215"/>
  <c r="J213"/>
  <c r="J207"/>
  <c r="BK205"/>
  <c r="J203"/>
  <c r="J201"/>
  <c r="BK185"/>
  <c r="J183"/>
  <c r="BK181"/>
  <c r="BK173"/>
  <c r="BK171"/>
  <c r="J169"/>
  <c r="J167"/>
  <c r="BK165"/>
  <c r="BK159"/>
  <c r="J155"/>
  <c r="BK153"/>
  <c r="J143"/>
  <c r="J141"/>
  <c r="BK133"/>
  <c r="BK131"/>
  <c r="J129"/>
  <c i="1" r="AS94"/>
  <c i="2" l="1" r="BK128"/>
  <c r="BK249"/>
  <c r="J249"/>
  <c r="J99"/>
  <c r="BK369"/>
  <c r="J369"/>
  <c r="J100"/>
  <c r="P369"/>
  <c r="R408"/>
  <c r="P463"/>
  <c r="P558"/>
  <c r="BK597"/>
  <c r="J597"/>
  <c r="J105"/>
  <c r="R597"/>
  <c r="R591"/>
  <c r="P626"/>
  <c i="3" r="P126"/>
  <c r="P125"/>
  <c r="R126"/>
  <c r="R125"/>
  <c r="T126"/>
  <c r="T125"/>
  <c r="BK133"/>
  <c r="J133"/>
  <c r="J99"/>
  <c r="P133"/>
  <c r="R133"/>
  <c r="T133"/>
  <c r="BK149"/>
  <c r="J149"/>
  <c r="J100"/>
  <c r="P149"/>
  <c r="R149"/>
  <c r="T149"/>
  <c r="BK218"/>
  <c r="J218"/>
  <c r="J101"/>
  <c r="P218"/>
  <c r="R218"/>
  <c r="T218"/>
  <c r="BK309"/>
  <c r="J309"/>
  <c r="J102"/>
  <c r="P309"/>
  <c r="R309"/>
  <c r="T309"/>
  <c r="BK360"/>
  <c r="J360"/>
  <c r="J103"/>
  <c r="P360"/>
  <c r="R360"/>
  <c r="T360"/>
  <c r="BK365"/>
  <c r="J365"/>
  <c r="J104"/>
  <c i="2" r="P128"/>
  <c r="T249"/>
  <c r="BK408"/>
  <c r="J408"/>
  <c r="J101"/>
  <c r="BK463"/>
  <c r="J463"/>
  <c r="J102"/>
  <c r="BK558"/>
  <c r="J558"/>
  <c r="J103"/>
  <c i="3" r="BK126"/>
  <c r="J126"/>
  <c r="J98"/>
  <c r="P365"/>
  <c i="2" r="T128"/>
  <c r="P249"/>
  <c r="T369"/>
  <c r="P408"/>
  <c r="R463"/>
  <c r="T558"/>
  <c r="T597"/>
  <c r="T591"/>
  <c r="R626"/>
  <c i="3" r="R365"/>
  <c i="2" r="R128"/>
  <c r="R249"/>
  <c r="R369"/>
  <c r="T408"/>
  <c r="T463"/>
  <c r="R558"/>
  <c r="P597"/>
  <c r="P591"/>
  <c r="BK626"/>
  <c r="J626"/>
  <c r="J106"/>
  <c r="T626"/>
  <c i="3" r="T365"/>
  <c i="2" r="J89"/>
  <c r="J92"/>
  <c r="J122"/>
  <c r="BE139"/>
  <c r="BE145"/>
  <c r="BE149"/>
  <c r="BE161"/>
  <c r="BE175"/>
  <c r="BE177"/>
  <c r="BE187"/>
  <c r="BE191"/>
  <c r="BE195"/>
  <c r="BE219"/>
  <c r="BE237"/>
  <c r="BE241"/>
  <c r="BE243"/>
  <c r="BE256"/>
  <c r="BE262"/>
  <c r="BE282"/>
  <c r="BE285"/>
  <c r="BE291"/>
  <c r="BE297"/>
  <c r="BE303"/>
  <c r="BE309"/>
  <c r="BE317"/>
  <c r="BE329"/>
  <c r="BE333"/>
  <c r="BE345"/>
  <c r="BE353"/>
  <c r="BE355"/>
  <c r="BE359"/>
  <c r="BE367"/>
  <c r="BE374"/>
  <c r="BE376"/>
  <c r="BE386"/>
  <c r="BE398"/>
  <c r="BE415"/>
  <c r="BE429"/>
  <c r="BE441"/>
  <c r="BE450"/>
  <c r="BE453"/>
  <c r="BE457"/>
  <c r="BE461"/>
  <c r="BE464"/>
  <c r="BE470"/>
  <c r="BE476"/>
  <c r="BE494"/>
  <c r="BE496"/>
  <c r="BE500"/>
  <c r="BE504"/>
  <c r="BE506"/>
  <c r="BE522"/>
  <c r="BE526"/>
  <c r="BE528"/>
  <c r="BE534"/>
  <c r="BE536"/>
  <c r="BE542"/>
  <c r="BE544"/>
  <c r="BE549"/>
  <c r="BE554"/>
  <c r="BE563"/>
  <c r="BE565"/>
  <c r="BE569"/>
  <c r="BE573"/>
  <c r="BE585"/>
  <c r="BE600"/>
  <c r="BE608"/>
  <c r="BE610"/>
  <c r="BE612"/>
  <c r="BE618"/>
  <c r="BE627"/>
  <c r="BE629"/>
  <c r="BE631"/>
  <c r="BE633"/>
  <c r="BE635"/>
  <c r="BE637"/>
  <c i="3" r="E85"/>
  <c r="J92"/>
  <c r="J118"/>
  <c r="F121"/>
  <c r="BE152"/>
  <c r="BE154"/>
  <c r="BE156"/>
  <c r="BE158"/>
  <c r="BE166"/>
  <c r="BE174"/>
  <c r="BE178"/>
  <c r="BE225"/>
  <c r="BE229"/>
  <c r="BE235"/>
  <c r="BE241"/>
  <c r="BE243"/>
  <c r="BE251"/>
  <c r="BE269"/>
  <c r="BE271"/>
  <c r="BE291"/>
  <c r="BE293"/>
  <c r="BE295"/>
  <c i="2" r="F123"/>
  <c r="BE143"/>
  <c r="BE153"/>
  <c r="BE157"/>
  <c r="BE167"/>
  <c r="BE169"/>
  <c r="BE171"/>
  <c r="BE179"/>
  <c r="BE181"/>
  <c r="BE185"/>
  <c r="BE199"/>
  <c r="BE203"/>
  <c r="BE213"/>
  <c r="BE217"/>
  <c r="BE221"/>
  <c r="BE229"/>
  <c r="BE235"/>
  <c r="BE239"/>
  <c r="BE245"/>
  <c r="BE250"/>
  <c r="BE252"/>
  <c r="BE319"/>
  <c r="BE321"/>
  <c r="BE327"/>
  <c r="BE331"/>
  <c r="BE337"/>
  <c r="BE339"/>
  <c r="BE341"/>
  <c r="BE349"/>
  <c r="BE361"/>
  <c r="BE384"/>
  <c r="BE388"/>
  <c r="BE392"/>
  <c r="BE394"/>
  <c r="BE396"/>
  <c r="BE400"/>
  <c r="BE423"/>
  <c r="BE431"/>
  <c r="BE433"/>
  <c r="BE444"/>
  <c r="BE484"/>
  <c r="BE490"/>
  <c r="BE517"/>
  <c r="BE524"/>
  <c r="BE530"/>
  <c r="BE540"/>
  <c r="BE546"/>
  <c r="BE556"/>
  <c r="BE559"/>
  <c r="BE589"/>
  <c r="BE598"/>
  <c r="BE602"/>
  <c r="BE614"/>
  <c i="3" r="J91"/>
  <c r="BE136"/>
  <c r="BE141"/>
  <c r="BE164"/>
  <c r="BE176"/>
  <c r="BE192"/>
  <c r="BE194"/>
  <c r="BE196"/>
  <c r="BE200"/>
  <c r="BE202"/>
  <c r="BE204"/>
  <c r="BE208"/>
  <c r="BE212"/>
  <c r="BE239"/>
  <c r="BE253"/>
  <c r="BE255"/>
  <c r="BE261"/>
  <c r="BE265"/>
  <c r="BE267"/>
  <c r="BE275"/>
  <c r="BE277"/>
  <c r="BE279"/>
  <c r="BE281"/>
  <c r="BE283"/>
  <c r="BE344"/>
  <c r="BE346"/>
  <c r="BE348"/>
  <c r="BE350"/>
  <c r="BE352"/>
  <c r="BE354"/>
  <c r="BE356"/>
  <c r="BE358"/>
  <c r="BE361"/>
  <c r="BE363"/>
  <c r="BE366"/>
  <c r="BE368"/>
  <c r="BE370"/>
  <c r="BE372"/>
  <c r="BE374"/>
  <c r="BE376"/>
  <c r="BE378"/>
  <c r="BE380"/>
  <c r="BE382"/>
  <c r="BE384"/>
  <c r="BE386"/>
  <c r="BE388"/>
  <c r="BE390"/>
  <c r="BE392"/>
  <c r="BE394"/>
  <c r="BE396"/>
  <c i="2" r="E85"/>
  <c r="F122"/>
  <c r="BE129"/>
  <c r="BE133"/>
  <c r="BE135"/>
  <c r="BE141"/>
  <c r="BE151"/>
  <c r="BE155"/>
  <c r="BE163"/>
  <c r="BE165"/>
  <c r="BE173"/>
  <c r="BE189"/>
  <c r="BE193"/>
  <c r="BE225"/>
  <c r="BE227"/>
  <c r="BE233"/>
  <c r="BE247"/>
  <c r="BE254"/>
  <c r="BE265"/>
  <c r="BE288"/>
  <c r="BE300"/>
  <c r="BE307"/>
  <c r="BE311"/>
  <c r="BE315"/>
  <c r="BE325"/>
  <c r="BE335"/>
  <c r="BE378"/>
  <c r="BE380"/>
  <c r="BE409"/>
  <c r="BE411"/>
  <c r="BE413"/>
  <c r="BE417"/>
  <c r="BE419"/>
  <c r="BE438"/>
  <c r="BE447"/>
  <c r="BE472"/>
  <c r="BE478"/>
  <c r="BE480"/>
  <c r="BE486"/>
  <c r="BE488"/>
  <c r="BE508"/>
  <c r="BE511"/>
  <c r="BE513"/>
  <c r="BE532"/>
  <c r="BE538"/>
  <c r="BE561"/>
  <c r="BE571"/>
  <c r="BE575"/>
  <c r="BE577"/>
  <c r="BE583"/>
  <c r="BE587"/>
  <c r="BE604"/>
  <c r="BE606"/>
  <c r="BE616"/>
  <c i="3" r="F120"/>
  <c r="BE127"/>
  <c r="BE130"/>
  <c r="BE134"/>
  <c r="BE160"/>
  <c r="BE170"/>
  <c r="BE180"/>
  <c r="BE182"/>
  <c r="BE198"/>
  <c r="BE206"/>
  <c r="BE210"/>
  <c r="BE214"/>
  <c r="BE221"/>
  <c r="BE231"/>
  <c r="BE233"/>
  <c r="BE245"/>
  <c r="BE257"/>
  <c r="BE259"/>
  <c r="BE263"/>
  <c r="BE273"/>
  <c r="BE314"/>
  <c r="BE320"/>
  <c r="BE324"/>
  <c r="BE326"/>
  <c r="BE328"/>
  <c r="BE330"/>
  <c r="BE332"/>
  <c r="BE334"/>
  <c r="BE336"/>
  <c r="BE338"/>
  <c r="BE340"/>
  <c r="BE342"/>
  <c r="BE398"/>
  <c i="2" r="BE131"/>
  <c r="BE137"/>
  <c r="BE147"/>
  <c r="BE159"/>
  <c r="BE183"/>
  <c r="BE197"/>
  <c r="BE201"/>
  <c r="BE205"/>
  <c r="BE207"/>
  <c r="BE209"/>
  <c r="BE211"/>
  <c r="BE215"/>
  <c r="BE223"/>
  <c r="BE231"/>
  <c r="BE259"/>
  <c r="BE268"/>
  <c r="BE271"/>
  <c r="BE274"/>
  <c r="BE277"/>
  <c r="BE280"/>
  <c r="BE294"/>
  <c r="BE305"/>
  <c r="BE313"/>
  <c r="BE323"/>
  <c r="BE343"/>
  <c r="BE347"/>
  <c r="BE351"/>
  <c r="BE357"/>
  <c r="BE363"/>
  <c r="BE365"/>
  <c r="BE370"/>
  <c r="BE372"/>
  <c r="BE382"/>
  <c r="BE390"/>
  <c r="BE402"/>
  <c r="BE404"/>
  <c r="BE406"/>
  <c r="BE421"/>
  <c r="BE425"/>
  <c r="BE427"/>
  <c r="BE435"/>
  <c r="BE455"/>
  <c r="BE459"/>
  <c r="BE466"/>
  <c r="BE468"/>
  <c r="BE474"/>
  <c r="BE482"/>
  <c r="BE492"/>
  <c r="BE498"/>
  <c r="BE502"/>
  <c r="BE515"/>
  <c r="BE520"/>
  <c r="BE552"/>
  <c r="BE567"/>
  <c r="BE579"/>
  <c r="BE581"/>
  <c r="BE592"/>
  <c r="BE595"/>
  <c r="BE620"/>
  <c r="BE622"/>
  <c r="BE624"/>
  <c r="BK591"/>
  <c r="J591"/>
  <c r="J104"/>
  <c i="3" r="BE139"/>
  <c r="BE144"/>
  <c r="BE146"/>
  <c r="BE150"/>
  <c r="BE162"/>
  <c r="BE168"/>
  <c r="BE172"/>
  <c r="BE184"/>
  <c r="BE186"/>
  <c r="BE188"/>
  <c r="BE190"/>
  <c r="BE216"/>
  <c r="BE219"/>
  <c r="BE223"/>
  <c r="BE227"/>
  <c r="BE237"/>
  <c r="BE247"/>
  <c r="BE249"/>
  <c r="BE285"/>
  <c r="BE287"/>
  <c r="BE289"/>
  <c r="BE297"/>
  <c r="BE299"/>
  <c r="BE301"/>
  <c r="BE303"/>
  <c r="BE305"/>
  <c r="BE307"/>
  <c r="BE310"/>
  <c r="BE312"/>
  <c r="BE316"/>
  <c r="BE318"/>
  <c r="BE322"/>
  <c r="F36"/>
  <c i="1" r="BC96"/>
  <c i="2" r="F35"/>
  <c i="1" r="BB95"/>
  <c i="3" r="F34"/>
  <c i="1" r="BA96"/>
  <c i="2" r="F37"/>
  <c i="1" r="BD95"/>
  <c i="3" r="F37"/>
  <c i="1" r="BD96"/>
  <c i="2" r="J34"/>
  <c i="1" r="AW95"/>
  <c i="3" r="J34"/>
  <c i="1" r="AW96"/>
  <c i="2" r="F34"/>
  <c i="1" r="BA95"/>
  <c i="3" r="F35"/>
  <c i="1" r="BB96"/>
  <c i="2" r="F36"/>
  <c i="1" r="BC95"/>
  <c i="2" l="1" r="R127"/>
  <c r="R126"/>
  <c r="P127"/>
  <c r="P126"/>
  <c i="1" r="AU95"/>
  <c i="2" r="BK127"/>
  <c r="BK126"/>
  <c r="J126"/>
  <c r="T127"/>
  <c r="T126"/>
  <c i="3" r="T124"/>
  <c r="R124"/>
  <c r="P124"/>
  <c i="1" r="AU96"/>
  <c i="2" r="J128"/>
  <c r="J98"/>
  <c i="3" r="BK125"/>
  <c r="J125"/>
  <c r="J97"/>
  <c i="1" r="BB94"/>
  <c r="W31"/>
  <c r="BD94"/>
  <c r="W33"/>
  <c r="BA94"/>
  <c r="W30"/>
  <c i="2" r="J33"/>
  <c i="1" r="AV95"/>
  <c r="AT95"/>
  <c i="2" r="J30"/>
  <c i="1" r="AG95"/>
  <c r="AN95"/>
  <c i="3" r="F33"/>
  <c i="1" r="AZ96"/>
  <c r="BC94"/>
  <c r="W32"/>
  <c i="2" r="F33"/>
  <c i="1" r="AZ95"/>
  <c i="3" r="J33"/>
  <c i="1" r="AV96"/>
  <c r="AT96"/>
  <c i="2" l="1" r="J39"/>
  <c r="J96"/>
  <c i="3" r="BK124"/>
  <c r="J124"/>
  <c r="J96"/>
  <c i="2" r="J127"/>
  <c r="J97"/>
  <c i="1" r="AU94"/>
  <c r="AZ94"/>
  <c r="W29"/>
  <c r="AY94"/>
  <c r="AX94"/>
  <c r="AW94"/>
  <c r="AK30"/>
  <c l="1" r="AV94"/>
  <c r="AK29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<sst xmlns="http://schemas.openxmlformats.org/spreadsheetml/2006/main">
  <si>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</si>
  <si>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</si>
  <si>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</si>
  <si>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</si>
  <si>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</si>
  <si>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{b5dffdc0-22d5-4a6a-8eff-457b4a53cf29}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</si>
  <si>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</si>
  <si>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</si>
  <si>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</si>
  <si>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</si>
  <si>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</si>
  <si>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</si>
  <si>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</si>
  <si>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</si>
  <si>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350/20_R1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</si>
  <si>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</si>
  <si>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</si>
  <si>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Výměníková stanice 1. máje Distep</t>
  </si>
  <si>
    <t>KSO:</t>
  </si>
  <si>
    <t>CC-CZ:</t>
  </si>
  <si>
    <t>Místo:</t>
  </si>
  <si>
    <t xml:space="preserve"> </t>
  </si>
  <si>
    <t>Datum:</t>
  </si>
  <si>
    <t>4. 2. 2021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</si>
  <si>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</si>
  <si>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</si>
  <si>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</si>
  <si>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</si>
  <si>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</si>
  <si>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</si>
  <si>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</si>
  <si>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</si>
  <si>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</si>
  <si>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</si>
  <si>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</si>
  <si>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</si>
  <si>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</si>
  <si>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</si>
  <si>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</si>
  <si>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</si>
  <si>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</si>
  <si>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</si>
  <si>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</si>
  <si>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</si>
  <si>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</si>
  <si>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</si>
  <si>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</si>
  <si>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</si>
  <si>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</si>
  <si>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</si>
  <si>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</si>
  <si>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</si>
  <si>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</si>
  <si>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</si>
  <si>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</si>
  <si>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</si>
  <si>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</si>
  <si>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</si>
  <si>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</si>
  <si>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</si>
  <si>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</si>
  <si>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</si>
  <si>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</si>
  <si>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</si>
  <si>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</si>
  <si>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</si>
  <si>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</si>
  <si>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</si>
  <si>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</si>
  <si>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</si>
  <si>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</si>
  <si>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</si>
  <si>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</si>
  <si>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</si>
  <si>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</si>
  <si>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</si>
  <si>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</si>
  <si>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</si>
  <si>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350/20_PS1.1</t>
  </si>
  <si>
    <t>Technologie</t>
  </si>
  <si>
    <t>PRO</t>
  </si>
  <si>
    <t>1</t>
  </si>
  <si>
    <t>{2f5c0e2f-c7bd-41b4-ae26-691a43a39ecf}</t>
  </si>
  <si>
    <t>2</t>
  </si>
  <si>
    <t>350/20_PS1.2</t>
  </si>
  <si>
    <t xml:space="preserve"> Elektro a MaR</t>
  </si>
  <si>
    <t>STA</t>
  </si>
  <si>
    <t>{37d9087c-eacd-4c3f-986e-b0ffbd5ca2f3}</t>
  </si>
  <si>
    <t>KRYCÍ LIST SOUPISU PRACÍ</t>
  </si>
  <si>
    <t>Objekt:</t>
  </si>
  <si>
    <t>350/20_PS1.1 - Technologie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</si>
  <si>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</si>
  <si>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</si>
  <si>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</si>
  <si>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</si>
  <si>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</si>
  <si>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</si>
  <si>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</si>
  <si>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</si>
  <si>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</si>
  <si>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</si>
  <si>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</si>
  <si>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</si>
  <si>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</si>
  <si>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 xml:space="preserve">      OST - Ostatní</t>
  </si>
  <si>
    <t xml:space="preserve">      U - Upozornění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</si>
  <si>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</si>
  <si>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</si>
  <si>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</si>
  <si>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</si>
  <si>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</si>
  <si>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</si>
  <si>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</si>
  <si>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</si>
  <si>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</si>
  <si>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</si>
  <si>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</si>
  <si>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</si>
  <si>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</si>
  <si>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</si>
  <si>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</si>
  <si>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</si>
  <si>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</si>
  <si>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</si>
  <si>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</si>
  <si>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713411142</t>
  </si>
  <si>
    <t>Montáž izolace tepelné potrubí pásy nebo rohožemi s Al fólií staženými Al páskou 2x</t>
  </si>
  <si>
    <t>m2</t>
  </si>
  <si>
    <t>4</t>
  </si>
  <si>
    <t>1897800398</t>
  </si>
  <si>
    <t>PP</t>
  </si>
  <si>
    <t>713411142-VL</t>
  </si>
  <si>
    <t>Montáž izolace tepelné potrubí pouzdry s Al fólií staženými Al páskou 2x</t>
  </si>
  <si>
    <t>-411384634</t>
  </si>
  <si>
    <t>3</t>
  </si>
  <si>
    <t>713411146</t>
  </si>
  <si>
    <t>Montáž izolace tepelné ohybů pásy nebo rohožemi s Al fólií staženými Al páskou 2x</t>
  </si>
  <si>
    <t>1360203575</t>
  </si>
  <si>
    <t>M</t>
  </si>
  <si>
    <t>63141789</t>
  </si>
  <si>
    <t>rohož izolační z minerální vlny lamelová s AL fólií 50kg/m3 tl 100mm</t>
  </si>
  <si>
    <t>CS ÚRS 2021 01</t>
  </si>
  <si>
    <t>128</t>
  </si>
  <si>
    <t>1364346562</t>
  </si>
  <si>
    <t>5</t>
  </si>
  <si>
    <t>63154055</t>
  </si>
  <si>
    <t>pouzdro izolační potrubní z minerální vlny s Al fólií max. 250/100°C 169/80mm * topná voda - izolace VS</t>
  </si>
  <si>
    <t>m</t>
  </si>
  <si>
    <t>738276566</t>
  </si>
  <si>
    <t>pouzdro izolační potrubní z minerální vlny s Al fólií max. 250/100°C 169/80mm</t>
  </si>
  <si>
    <t>6</t>
  </si>
  <si>
    <t>63154053</t>
  </si>
  <si>
    <t>pouzdro izolační potrubní z minerální vlny s Al fólií max. 250/100°C 140/80mm* topná voda - včetně izolace potrubí VS</t>
  </si>
  <si>
    <t>-855810085</t>
  </si>
  <si>
    <t>pouzdro izolační potrubní z minerální vlny s Al fólií max. 250/100°C 140/80mm</t>
  </si>
  <si>
    <t>7</t>
  </si>
  <si>
    <t>63154051</t>
  </si>
  <si>
    <t>pouzdro izolační potrubní z minerální vlny s Al fólií max. 250/100°C 114/80mm *topná voda - včetně izolace VS</t>
  </si>
  <si>
    <t>-1261912440</t>
  </si>
  <si>
    <t>pouzdro izolační potrubní z minerální vlny s Al fólií max. 250/100°C 114/80mm</t>
  </si>
  <si>
    <t>239</t>
  </si>
  <si>
    <t>63154581</t>
  </si>
  <si>
    <t>pouzdro izolační potrubní z minerální vlny s Al fólií max. 250/100°C 114/40mm *izolace teplé vody</t>
  </si>
  <si>
    <t>-747811918</t>
  </si>
  <si>
    <t>pouzdro izolační potrubní z minerální vlny s Al fólií max. 250/100°C 114/40mm</t>
  </si>
  <si>
    <t>9</t>
  </si>
  <si>
    <t>63154033</t>
  </si>
  <si>
    <t>pouzdro izolační potrubní z minerální vlny s Al fólií max. 250/100°C 89/60mm *izolace topné vody</t>
  </si>
  <si>
    <t>744108863</t>
  </si>
  <si>
    <t>pouzdro izolační potrubní z minerální vlny s Al fólií max. 250/100°C 89/60mm</t>
  </si>
  <si>
    <t>10</t>
  </si>
  <si>
    <t>63154578</t>
  </si>
  <si>
    <t>pouzdro izolační potrubní z minerální vlny s Al fólií max. 250/100°C 89/40mm *izolace teplé vody - včetně VS</t>
  </si>
  <si>
    <t>977109466</t>
  </si>
  <si>
    <t>pouzdro izolační potrubní z minerální vlny s Al fólií max. 250/100°C 89/40mm</t>
  </si>
  <si>
    <t>11</t>
  </si>
  <si>
    <t>63154032</t>
  </si>
  <si>
    <t>pouzdro izolační potrubní z minerální vlny s Al fólií max. 250/100°C 76/60mm* izolace topné vody - včetně izolace VS</t>
  </si>
  <si>
    <t>1193083347</t>
  </si>
  <si>
    <t>pouzdro izolační potrubní z minerální vlny s Al fólií max. 250/100°C 76/60mm</t>
  </si>
  <si>
    <t>240</t>
  </si>
  <si>
    <t>63154577</t>
  </si>
  <si>
    <t>pouzdro izolační potrubní z minerální vlny s Al fólií max. 250/100°C 76/40mm *teplá voda - včetně izolace VS</t>
  </si>
  <si>
    <t>470388279</t>
  </si>
  <si>
    <t>pouzdro izolační potrubní z minerální vlny s Al fólií max. 250/100°C 76/40mm</t>
  </si>
  <si>
    <t>13</t>
  </si>
  <si>
    <t>63154029</t>
  </si>
  <si>
    <t>pouzdro izolační potrubní z minerální vlny s Al fólií max. 250/100°C 60/60mm *topná voda - včetně izolace VS</t>
  </si>
  <si>
    <t>-1228155538</t>
  </si>
  <si>
    <t>pouzdro izolační potrubní z minerální vlny s Al fólií max. 250/100°C 60/60mm</t>
  </si>
  <si>
    <t>14</t>
  </si>
  <si>
    <t>63154019</t>
  </si>
  <si>
    <t>pouzdro izolační potrubní z minerální vlny s Al fólií max. 250/100°C 64/40mm *teplá voda - včetně izolace VS</t>
  </si>
  <si>
    <t>1090305035</t>
  </si>
  <si>
    <t>pouzdro izolační potrubní z minerální vlny s Al fólií max. 250/100°C 64/40mm</t>
  </si>
  <si>
    <t>250</t>
  </si>
  <si>
    <t>63154604</t>
  </si>
  <si>
    <t>pouzdro izolační potrubní z minerální vlny s Al fólií max. 250/100°C 48/50mm *topná voda - včetně izolace VS</t>
  </si>
  <si>
    <t>-319115002</t>
  </si>
  <si>
    <t>pouzdro izolační potrubní z minerální vlny s Al fólií max. 250/100°C 48/50mm</t>
  </si>
  <si>
    <t>241</t>
  </si>
  <si>
    <t>63154018</t>
  </si>
  <si>
    <t>pouzdro izolační potrubní z minerální vlny s Al fólií max. 250/100°C 54/40mm * teplá voda - včetně izolace VS</t>
  </si>
  <si>
    <t>443233297</t>
  </si>
  <si>
    <t>pouzdro izolační potrubní z minerální vlny s Al fólií max. 250/100°C 54/40mm</t>
  </si>
  <si>
    <t>251</t>
  </si>
  <si>
    <t>63154603</t>
  </si>
  <si>
    <t>pouzdro izolační potrubní z minerální vlny s Al fólií max. 250/100°C 42/50mm *topná voda</t>
  </si>
  <si>
    <t>-1540865170</t>
  </si>
  <si>
    <t>pouzdro izolační potrubní z minerální vlny s Al fólií max. 250/100°C 42/50mm</t>
  </si>
  <si>
    <t>249</t>
  </si>
  <si>
    <t>63154533</t>
  </si>
  <si>
    <t>pouzdro izolační potrubní z minerální vlny s Al fólií max. 250/100°C 42/30mm *teplá voda</t>
  </si>
  <si>
    <t>-1996246885</t>
  </si>
  <si>
    <t>pouzdro izolační potrubní z minerální vlny s Al fólií max. 250/100°C 42/30mm</t>
  </si>
  <si>
    <t>245</t>
  </si>
  <si>
    <t>63154531</t>
  </si>
  <si>
    <t>pouzdro izolační potrubní z minerální vlny s Al fólií max. 250/100°C 28/30mm *topná voda</t>
  </si>
  <si>
    <t>114190178</t>
  </si>
  <si>
    <t>pouzdro izolační potrubní z minerální vlny s Al fólií max. 250/100°C 28/30mm</t>
  </si>
  <si>
    <t>246</t>
  </si>
  <si>
    <t>63154530</t>
  </si>
  <si>
    <t>pouzdro izolační potrubní z minerální vlny s Al fólií max. 250/100°C 22/30mm *topná + teplá voda</t>
  </si>
  <si>
    <t>1304864291</t>
  </si>
  <si>
    <t>pouzdro izolační potrubní z minerální vlny s Al fólií max. 250/100°C 22/30mm</t>
  </si>
  <si>
    <t>63154013</t>
  </si>
  <si>
    <t>pouzdro izolační potrubní z minerální vlny s Al fólií max. 250/100°C 18/30mm *teplá voda</t>
  </si>
  <si>
    <t>592259993</t>
  </si>
  <si>
    <t>pouzdro izolační potrubní z minerální vlny s Al fólií max. 250/100°C 18/30mm</t>
  </si>
  <si>
    <t>22</t>
  </si>
  <si>
    <t>M-VL-008</t>
  </si>
  <si>
    <t>Tepelná izolace uzavírací klapky DN250</t>
  </si>
  <si>
    <t>ks</t>
  </si>
  <si>
    <t>32</t>
  </si>
  <si>
    <t>16</t>
  </si>
  <si>
    <t>-270712805</t>
  </si>
  <si>
    <t>Tepelná izolace uzavírací klapky DN250
- snímatelná izolace s oplechováním</t>
  </si>
  <si>
    <t>23</t>
  </si>
  <si>
    <t>M-VL-009</t>
  </si>
  <si>
    <t>Tepelná izolace uzavírací klapky DN200-IKA 150-KL</t>
  </si>
  <si>
    <t>-113715343</t>
  </si>
  <si>
    <t>Tepelná izolace uzavírací klapky DN200-IKA 200-KL</t>
  </si>
  <si>
    <t>24</t>
  </si>
  <si>
    <t>M-VL-010</t>
  </si>
  <si>
    <t>Tepelná izolace uzavírací klapky DN65-IKA 150-KL</t>
  </si>
  <si>
    <t>-176487570</t>
  </si>
  <si>
    <t>25</t>
  </si>
  <si>
    <t>M-VL-011</t>
  </si>
  <si>
    <t>Tepelná izolace uzavírací klapky DN150-IKA 150 - KL (VS)</t>
  </si>
  <si>
    <t>1934705657</t>
  </si>
  <si>
    <t>26</t>
  </si>
  <si>
    <t>M-VL-012</t>
  </si>
  <si>
    <t>Tepelná izolace uzavírací klapky DN125-IKA 150 - KL (VS)</t>
  </si>
  <si>
    <t>-497570513</t>
  </si>
  <si>
    <t>27</t>
  </si>
  <si>
    <t>M-VL-013</t>
  </si>
  <si>
    <t>Tepelná izolace uzavírací klapky DN80-IKA 150 - KL (VS)</t>
  </si>
  <si>
    <t>1666586443</t>
  </si>
  <si>
    <t>28</t>
  </si>
  <si>
    <t>M-VL-014</t>
  </si>
  <si>
    <t xml:space="preserve">Tepelná izolace kulového kohoutu DN100-IKA 150 - V </t>
  </si>
  <si>
    <t>1085917360</t>
  </si>
  <si>
    <t>Tepelná izolace kulového kohoutu DN100-IKA 150 - V</t>
  </si>
  <si>
    <t>29</t>
  </si>
  <si>
    <t>M-VL-015</t>
  </si>
  <si>
    <t>Tepelná izolace kulového kohoutu DN80-IKA 150 - V</t>
  </si>
  <si>
    <t>-485863245</t>
  </si>
  <si>
    <t>30</t>
  </si>
  <si>
    <t>M-VL-016</t>
  </si>
  <si>
    <t>Tepelná izolace regulátoru diferenčního tlaku DN80-IKA 150 - V</t>
  </si>
  <si>
    <t>1414682793</t>
  </si>
  <si>
    <t>31</t>
  </si>
  <si>
    <t>M-VL-017</t>
  </si>
  <si>
    <t>Tepelná izolace filtru DN150-IKA 150 - F (VS)</t>
  </si>
  <si>
    <t>-296835817</t>
  </si>
  <si>
    <t>M-VL-018</t>
  </si>
  <si>
    <t>Tepelná izolace filtru DN100-IKA 150 - F (VS)</t>
  </si>
  <si>
    <t>1467322132</t>
  </si>
  <si>
    <t>33</t>
  </si>
  <si>
    <t>M-VL-019</t>
  </si>
  <si>
    <t>Tepelná izolace filtru DN80-IKA 150 - F (VS)</t>
  </si>
  <si>
    <t>567730083</t>
  </si>
  <si>
    <t>34</t>
  </si>
  <si>
    <t>M-VL-020</t>
  </si>
  <si>
    <t>Tepelná izolace filtru DN65-IKA 150 - F (VS)</t>
  </si>
  <si>
    <t>1328739740</t>
  </si>
  <si>
    <t>35</t>
  </si>
  <si>
    <t>M-VL-021</t>
  </si>
  <si>
    <t>Tepelná izolace filtru DN40-IKA 150 - F (VS)</t>
  </si>
  <si>
    <t>-1200601537</t>
  </si>
  <si>
    <t>36</t>
  </si>
  <si>
    <t>M-VL-022</t>
  </si>
  <si>
    <t>Tepelná izolace uzavírací klapky DN65-IKA 150 - KL (VS)</t>
  </si>
  <si>
    <t>-1798540714</t>
  </si>
  <si>
    <t>37</t>
  </si>
  <si>
    <t>M-VL-023</t>
  </si>
  <si>
    <t>Tepelná izolace kulového kohoutu DN100 - IKA 150 - V (VS)</t>
  </si>
  <si>
    <t>1062120494</t>
  </si>
  <si>
    <t>Tepelná izolace kulového kohoutu DN100 - IKA 150 - V</t>
  </si>
  <si>
    <t>38</t>
  </si>
  <si>
    <t>M-VL-024</t>
  </si>
  <si>
    <t>Tepelná izolace kulového kohoutu DN65-IKA 150- V (VS)</t>
  </si>
  <si>
    <t>-174764692</t>
  </si>
  <si>
    <t>39</t>
  </si>
  <si>
    <t>M-VL-025</t>
  </si>
  <si>
    <t>Tepelná izolace zpětného ventilu DN150-IKA 150 - V (VS)</t>
  </si>
  <si>
    <t>-34957973</t>
  </si>
  <si>
    <t>Tepelná izolace regulačního a zpětného ventilu DN150-IKA 150 - V (VS)</t>
  </si>
  <si>
    <t>40</t>
  </si>
  <si>
    <t>M-VL-026</t>
  </si>
  <si>
    <t>Tepelná izolace regulačního ventilu DN50-IKA 150 - V/el (VS)</t>
  </si>
  <si>
    <t>-968592800</t>
  </si>
  <si>
    <t>41</t>
  </si>
  <si>
    <t>M-VL-027</t>
  </si>
  <si>
    <t xml:space="preserve">Tepelná izolace regulačního ventilu DN40-IKA 150  V/el (VS)</t>
  </si>
  <si>
    <t>1639152827</t>
  </si>
  <si>
    <t>42</t>
  </si>
  <si>
    <t>M-VL-028</t>
  </si>
  <si>
    <t>Tepelná izolace trojcestného ventilu DN65-IKa 150 - V3 (VS)</t>
  </si>
  <si>
    <t>-136416126</t>
  </si>
  <si>
    <t>43</t>
  </si>
  <si>
    <t>M-VL-029</t>
  </si>
  <si>
    <t>Tepelná izolace trojcestného ventilu DN40-IKA 150 - V3 (VS)</t>
  </si>
  <si>
    <t>1447514308</t>
  </si>
  <si>
    <t>Tepelná izolace trojcestného ventilu DN50-IKA 150 - V3 (VS)</t>
  </si>
  <si>
    <t>44</t>
  </si>
  <si>
    <t>M-VL-030</t>
  </si>
  <si>
    <t>Izolační pouzdro pro vyvažovací ventil DN65 (VS)</t>
  </si>
  <si>
    <t>1526572161</t>
  </si>
  <si>
    <t>Izolační pouzdro pro vyvažovací ventil DN65</t>
  </si>
  <si>
    <t>45</t>
  </si>
  <si>
    <t>M-VL-031</t>
  </si>
  <si>
    <t>Izolační pouzdro pro vyvažovací ventil DN50 (VS)</t>
  </si>
  <si>
    <t>673730239</t>
  </si>
  <si>
    <t>Izolační pouzdro pro vyvažovací ventil DN50</t>
  </si>
  <si>
    <t>46</t>
  </si>
  <si>
    <t>M-VL-032</t>
  </si>
  <si>
    <t>Izolační pouzdro pro vyvažovací ventil DN40 (VS)</t>
  </si>
  <si>
    <t>-1429365782</t>
  </si>
  <si>
    <t>Izolační pouzdro pro vyvažovacé ventil DN40</t>
  </si>
  <si>
    <t>47</t>
  </si>
  <si>
    <t>M-VL-033</t>
  </si>
  <si>
    <t>Tepelná izolace zpětné klapky DN100 - ZK100 (VS)</t>
  </si>
  <si>
    <t>-568766716</t>
  </si>
  <si>
    <t>Tepelná izolace zpětné klapky DN100 - ZK100</t>
  </si>
  <si>
    <t>48</t>
  </si>
  <si>
    <t>M-VL-034</t>
  </si>
  <si>
    <t>Tepelná izolace zpětné klapky DN80 - ZK80 (VS)</t>
  </si>
  <si>
    <t>-2013534148</t>
  </si>
  <si>
    <t>Tepelná izolace zpětné klapky DN80 - ZK80</t>
  </si>
  <si>
    <t>49</t>
  </si>
  <si>
    <t>M-VL-035</t>
  </si>
  <si>
    <t>Tepelná izolace zpětné klapky DN65 - ZK65 (VS)</t>
  </si>
  <si>
    <t>-53076995</t>
  </si>
  <si>
    <t>Tepelná izolace zpětné klapky DN65 - ZK65</t>
  </si>
  <si>
    <t>50</t>
  </si>
  <si>
    <t>M-VL-037</t>
  </si>
  <si>
    <t>Tepelná izolace zpětné klapky DN50</t>
  </si>
  <si>
    <t>8</t>
  </si>
  <si>
    <t>-124936761</t>
  </si>
  <si>
    <t>Rozdělovač/sběrač
- výkres 350-20-7P11-8</t>
  </si>
  <si>
    <t>51</t>
  </si>
  <si>
    <t>M-VL-038</t>
  </si>
  <si>
    <t>Tepelná izolace zpětné klapky DN40 - ZK40 (VS)</t>
  </si>
  <si>
    <t>-902327032</t>
  </si>
  <si>
    <t>52</t>
  </si>
  <si>
    <t>713420811</t>
  </si>
  <si>
    <t>Odstranění izolace tepelné potrubí rohožemi bez úpravy v pletivu spojenými drátem tl do 50 mm</t>
  </si>
  <si>
    <t>-492363374</t>
  </si>
  <si>
    <t>53</t>
  </si>
  <si>
    <t>713420813</t>
  </si>
  <si>
    <t>Odstranění izolace tepelné potrubí rohožemi bez úpravy v pletivu spojenými drátem tl přes 50 mm</t>
  </si>
  <si>
    <t>-1864517986</t>
  </si>
  <si>
    <t>54</t>
  </si>
  <si>
    <t>713420821</t>
  </si>
  <si>
    <t>Odstranění izolace tepelné ohybů rohožemi bez úpravy v pletivu spojenými drátem tl do 50 mm</t>
  </si>
  <si>
    <t>1741929340</t>
  </si>
  <si>
    <t>55</t>
  </si>
  <si>
    <t>713420823</t>
  </si>
  <si>
    <t>Odstranění izolace tepelné ohybů rohožemi bez úpravy v pletivu spojenými drátem tl přes 50 mm</t>
  </si>
  <si>
    <t>1385657125</t>
  </si>
  <si>
    <t>56</t>
  </si>
  <si>
    <t>94620240</t>
  </si>
  <si>
    <t>poplatek za uložení stavebního odpadu z izolačních materiálů zatříděného kódem 17 06 04</t>
  </si>
  <si>
    <t>t</t>
  </si>
  <si>
    <t>CS ÚRS 2020 01</t>
  </si>
  <si>
    <t>864917600</t>
  </si>
  <si>
    <t>57</t>
  </si>
  <si>
    <t>713471212</t>
  </si>
  <si>
    <t>Montáž tepelné izolace armatur snímatelnými pouzdry na suchý zip</t>
  </si>
  <si>
    <t>1846308712</t>
  </si>
  <si>
    <t>58</t>
  </si>
  <si>
    <t>713491111.vl</t>
  </si>
  <si>
    <t>Izolace - montáž oplechování pevného - potrubí</t>
  </si>
  <si>
    <t>64</t>
  </si>
  <si>
    <t>-45460862</t>
  </si>
  <si>
    <t>59</t>
  </si>
  <si>
    <t>713491112.vl</t>
  </si>
  <si>
    <t>Izolace - montáž oplechování pevného - ohybů</t>
  </si>
  <si>
    <t>-1834749905</t>
  </si>
  <si>
    <t>60</t>
  </si>
  <si>
    <t>M-VL-40</t>
  </si>
  <si>
    <t>Plech pozinkovaný 0,6 mm tabule</t>
  </si>
  <si>
    <t>kg</t>
  </si>
  <si>
    <t>-1283991338</t>
  </si>
  <si>
    <t>Plech pozinkovaný 0,6 mm</t>
  </si>
  <si>
    <t>722</t>
  </si>
  <si>
    <t>Zdravotechnika - vnitřní vodovod</t>
  </si>
  <si>
    <t>61</t>
  </si>
  <si>
    <t>722170801</t>
  </si>
  <si>
    <t>Demontáž rozvodů vody z plastů do D 25</t>
  </si>
  <si>
    <t>55524691</t>
  </si>
  <si>
    <t xml:space="preserve">Demontáž rozvodů vody z plastů  do Ø 25 mm</t>
  </si>
  <si>
    <t>62</t>
  </si>
  <si>
    <t>722170804</t>
  </si>
  <si>
    <t>Demontáž rozvodů vody z plastů do D 50</t>
  </si>
  <si>
    <t>-1890181536</t>
  </si>
  <si>
    <t xml:space="preserve">Demontáž rozvodů vody z plastů  přes 25 do Ø 50 mm</t>
  </si>
  <si>
    <t>63</t>
  </si>
  <si>
    <t>722170807</t>
  </si>
  <si>
    <t>Demontáž rozvodů vody z plastů do D 110</t>
  </si>
  <si>
    <t>-1354323127</t>
  </si>
  <si>
    <t xml:space="preserve">Demontáž rozvodů vody z plastů  přes 50 do Ø 110 mm</t>
  </si>
  <si>
    <t>722174009</t>
  </si>
  <si>
    <t>Potrubí vodovodní plastové PPR svar polyfúze PN 16 D 90x12,3 mm *pozn.</t>
  </si>
  <si>
    <t>378316611</t>
  </si>
  <si>
    <t>Potrubí z plastových trubek z polypropylenu PPR svařovaných polyfúzně PN 16 (SDR 7,4) D 90 x 12,3</t>
  </si>
  <si>
    <t>P</t>
  </si>
  <si>
    <t>Poznámka k položce:_x000d_
*_x000d_
- PPR redukce 90x12,3/110x15,1 - 1 ks_x000d_
- PPR koleno 90° - 4 ks</t>
  </si>
  <si>
    <t>65</t>
  </si>
  <si>
    <t>722174010</t>
  </si>
  <si>
    <t>Potrubí vodovodní plastové PPR svar polyfúze PN 16 D 110x15,1 mm *pozn.</t>
  </si>
  <si>
    <t>-1609169701</t>
  </si>
  <si>
    <t>Potrubí z plastových trubek z polypropylenu PPR svařovaných polyfúzně PN 16 (SDR 7,4) D 110 x 15,1</t>
  </si>
  <si>
    <t xml:space="preserve">Poznámka k položce:_x000d_
*_x000d_
- PPR T-kus 110x15,1/90x12,3 - 1 ks_x000d_
- PPR koleno 90° - 1 ks_x000d_
</t>
  </si>
  <si>
    <t>66</t>
  </si>
  <si>
    <t>6000067355</t>
  </si>
  <si>
    <t>Tepelná izolace MIRELON PRO 110/13 mm, délka 2 m</t>
  </si>
  <si>
    <t>-1758186678</t>
  </si>
  <si>
    <t>Poznámka k položce:_x000d_
Termoizolační trubice z pěnového polyetylenu (z PE pěny) s uzavřenou buněčnou strukturou._x000d_
MIRELON PRO jsoutrubice určené kizolaci rozvodů teplé i studené vody, k izolaci vedení ústředního vytápění, k izolaci sanitárních rozvodů._x000d_
barva: šedočerná_x000d_
materiál: pěnový polyetylen_x000d_
měrná jednotka: bm_x000d_
množství v balení: 24 m_x000d_
provozní teplota: -40 – 90 °C_x000d_
reakce na oheň: EL-s3, d2_x000d_
tloušťka stěny: 13 mm_x000d_
v balení: 24_x000d_
vnitřní průměr: 110 mm_x000d_
Výrobce: MIRELON</t>
  </si>
  <si>
    <t>67</t>
  </si>
  <si>
    <t>6000067483</t>
  </si>
  <si>
    <t>Tepelná izolace MIRELON PRO 89/13 mm, délka 2 m</t>
  </si>
  <si>
    <t>-1336175293</t>
  </si>
  <si>
    <t>Poznámka k položce:_x000d_
Termoizolační trubice z pěnového polyetylenu (z PE pěny) s uzavřenou buněčnou strukturou._x000d_
MIRELON PRO jsou trubice určené kizolaci rozvodů teplé i studené vody, k izolaci vedení ústředního vytápění, k izolaci sanitárních rozvodů._x000d_
barva: šedočerná_x000d_
materiál: pěnový polyetylen_x000d_
měrná jednotka: bm_x000d_
množství v balení: 30 m_x000d_
provozní teplota: -40 – 90 °C_x000d_
reakce na oheň: EL-s3, d2_x000d_
tloušťka stěny: 13 mm_x000d_
v balení: 30_x000d_
vnitřní průměr: 89 mm_x000d_
Výrobce: MIRELON</t>
  </si>
  <si>
    <t>68</t>
  </si>
  <si>
    <t>6000067605</t>
  </si>
  <si>
    <t>Tepelná izolace MIRELON PRO 76/13 mm, délka 2 m</t>
  </si>
  <si>
    <t>-619040254</t>
  </si>
  <si>
    <t>Poznámka k položce:_x000d_
Termoizolační trubice z pěnového polyetylenu (z PE pěny) s uzavřenou buněčnou strukturou._x000d_
MIRELON PRO jsou trubice určené kizolaci rozvodů teplé i studené vody, k izolaci vedení ústředního vytápění, k izolaci sanitárních rozvodů._x000d_
barva: šedočerná_x000d_
materiál: pěnový polyetylen_x000d_
měrná jednotka: bm_x000d_
množství v balení: 40 m_x000d_
provozní teplota: -40 – 90 °C_x000d_
reakce na oheň: EL-s3, d2_x000d_
tloušťka stěny: 13 mm_x000d_
v balení: 40_x000d_
vnitřní průměr: 76 mm_x000d_
Výrobce: MIRELON</t>
  </si>
  <si>
    <t>69</t>
  </si>
  <si>
    <t>6000067510</t>
  </si>
  <si>
    <t>Tepelná izolace MIRELON PRO 54/13 mm, délka 2 m</t>
  </si>
  <si>
    <t>-1174238139</t>
  </si>
  <si>
    <t>Poznámka k položce:_x000d_
Termoizolační trubice z pěnového polyetylenu (z PE pěny) s uzavřenou buněčnou strukturou._x000d_
MIRELON PRO jsou trubice určené kizolaci rozvodů teplé i studené vody, k izolaci vedení ústředního vytápění, k izolaci sanitárních rozvodů._x000d_
barva: šedočerná_x000d_
materiál: pěnový polyetylen_x000d_
měrná jednotka: bm_x000d_
množství v balení: 70 m_x000d_
provozní teplota: -40 – 90 °C_x000d_
reakce na oheň: EL-s3, d2_x000d_
tloušťka stěny: 13 mm_x000d_
v balení: 70_x000d_
vnitřní průměr: 54 mm_x000d_
Výrobce: MIRELON</t>
  </si>
  <si>
    <t>70</t>
  </si>
  <si>
    <t>6000067435</t>
  </si>
  <si>
    <t>Tepelná izolace MIRELON PRO 28/13 mm, délka 2 m</t>
  </si>
  <si>
    <t>-16541981</t>
  </si>
  <si>
    <t>Poznámka k položce:_x000d_
Termoizolační trubice z pěnového polyetylenu (z PE pěny) s uzavřenou buněčnou strukturou._x000d_
MIRELON PRO jsou trubice určené kizolaci rozvodů teplé i studené vody, k izolaci vedení ústředního vytápění, k izolaci sanitárních rozvodů._x000d_
barva: šedočerná_x000d_
materiál: pěnový polyetylen_x000d_
měrná jednotka: bm_x000d_
množství v balení: 160 m_x000d_
provozní teplota: -40 – 90 °C_x000d_
reakce na oheň: EL-s3, d2_x000d_
tloušťka stěny: 13 mm_x000d_
v balení: 160_x000d_
vnitřní průměr: 28 mm_x000d_
Výrobce: MIRELON</t>
  </si>
  <si>
    <t>71</t>
  </si>
  <si>
    <t>6000067340</t>
  </si>
  <si>
    <t>Tepelná izolace MIRELON PRO 15/13 mm, délka 2 m</t>
  </si>
  <si>
    <t>-703402312</t>
  </si>
  <si>
    <t>Poznámka k položce:_x000d_
Termoizolační trubice z pěnového polyetylenu (z PE pěny) s uzavřenou buněčnou strukturou._x000d_
MIRELON PRO jsou trubice určené kizolaci rozvodů teplé i studené vody, k izolaci vedení ústředního vytápění, k izolaci sanitárních rozvodů._x000d_
barva: šedočerná_x000d_
materiál: pěnový polyetylen_x000d_
měrná jednotka: bm_x000d_
množství v balení: 250 m_x000d_
provozní teplota: -40 – 90 °C_x000d_
reakce na oheň: EL-s3, d2_x000d_
tloušťka stěny: 13 mm_x000d_
v balení: 250_x000d_
vnitřní průměr: 15 mm_x000d_
Výrobce: MIRELON</t>
  </si>
  <si>
    <t>72</t>
  </si>
  <si>
    <t>722175002</t>
  </si>
  <si>
    <t>Potrubí vodovodní plastové PP-RCT svar polyfúze D 20x2,8 mm</t>
  </si>
  <si>
    <t>-28516852</t>
  </si>
  <si>
    <t>Potrubí z plastových trubek z polypropylenu PP-RCT svařovaných polyfúzně D 20 x 2,8</t>
  </si>
  <si>
    <t>73</t>
  </si>
  <si>
    <t>WVN.SNAM02532X</t>
  </si>
  <si>
    <t>EKOPLASTIK - PŘECHODKA PLASTOVÁ S PŘEVLEČNOU MATICÍ D 25x1"</t>
  </si>
  <si>
    <t>kus</t>
  </si>
  <si>
    <t>-1063189460</t>
  </si>
  <si>
    <t>Poznámka k položce:_x000d_
PPR - systém pro rozvody vody, topení a podlahového vytápění; spojování za tepla svařováním - PŘECHODKA PLASTOVÁ S PŘEVLEČNOU MATICÍ D 25x1"</t>
  </si>
  <si>
    <t>74</t>
  </si>
  <si>
    <t>WVN.SZI02520XX</t>
  </si>
  <si>
    <t>EKOPLASTIK - Přechodka s kovovým závitem vnitřním PPR D 25x1/2"</t>
  </si>
  <si>
    <t>444820658</t>
  </si>
  <si>
    <t>Poznámka k položce:_x000d_
PPR - systém pro rozvody vody, topení a podlahového vytápění; spojování za tepla svařováním - PŘECHODKA S KOVOVÝM ZÁVITEM VNITŘNÍM D 25x1/2"</t>
  </si>
  <si>
    <t>75</t>
  </si>
  <si>
    <t>WVN.SZI09090RCT</t>
  </si>
  <si>
    <t>EKOPLASTIK - Přechodka s kovovým závitem vnitřním PPR D 90x3"</t>
  </si>
  <si>
    <t>-734246027</t>
  </si>
  <si>
    <t>Poznámka k položce:_x000d_
PPR - systém pro rozvody vody, topení a podlahového vytápění; spojování za tepla svařováním - PŘECHODKA S KOVOVÝM ZÁVITEM VNITŘNÍM D 90x3"</t>
  </si>
  <si>
    <t>76</t>
  </si>
  <si>
    <t>WVN.PRI090NXXX</t>
  </si>
  <si>
    <t>EKOPLASTIK - Volná příruba PPR D 90/ D80 (k lemovému nákružku)</t>
  </si>
  <si>
    <t>335592859</t>
  </si>
  <si>
    <t>Poznámka k položce:_x000d_
PPR - systém pro rozvody vody, topení a podlahového vytápění; spojování za tepla svařováním - VOLNÁ PŘÍRUBA D 90/ D80 (K LEMOVÉMU NÁKRUŽKU)</t>
  </si>
  <si>
    <t>77</t>
  </si>
  <si>
    <t>WVN.SLN075RCTX</t>
  </si>
  <si>
    <t>EKOPLASTIK - Lemový nákružek PPR D 75</t>
  </si>
  <si>
    <t>64583766</t>
  </si>
  <si>
    <t>Poznámka k položce:_x000d_
PPR - systém pro rozvody vody, topení a podlahového vytápění; spojování za tepla svařováním - LEMOVÝ NÁKRUŽEK D 75</t>
  </si>
  <si>
    <t>78</t>
  </si>
  <si>
    <t>WVN.PRI063NXXX</t>
  </si>
  <si>
    <t>EKOPLASTIK - Volná příruba PPR D 63/ D50 (k lemovému nákružku)</t>
  </si>
  <si>
    <t>-28910112</t>
  </si>
  <si>
    <t>Poznámka k položce:_x000d_
PPR - systém pro rozvody vody, topení a podlahového vytápění; spojování za tepla svařováním - VOLNÁ PŘÍRUBA D 63/ D50 (K LEMOVÉMU NÁKRUŽKU)</t>
  </si>
  <si>
    <t>79</t>
  </si>
  <si>
    <t>WVN.SLN090RCTX</t>
  </si>
  <si>
    <t>EKOPLASTIK - Lemový nákružek PPR D 90</t>
  </si>
  <si>
    <t>553891890</t>
  </si>
  <si>
    <t>Poznámka k položce:_x000d_
PPR - systém pro rozvody vody, topení a podlahového vytápění; spojování za tepla svařováním - LEMOVÝ NÁKRUŽEK D 90</t>
  </si>
  <si>
    <t>80</t>
  </si>
  <si>
    <t>722175003</t>
  </si>
  <si>
    <t>Potrubí vodovodní plastové PP-RCT svar polyfúze D 25x3,5 mm</t>
  </si>
  <si>
    <t>1816773375</t>
  </si>
  <si>
    <t>Potrubí z plastových trubek z polypropylenu PP-RCT svařovaných polyfúzně D 25 x 3,5</t>
  </si>
  <si>
    <t>81</t>
  </si>
  <si>
    <t>722175005</t>
  </si>
  <si>
    <t>Potrubí vodovodní plastové PP-RCT svar polyfúze D 40x5,5 mm</t>
  </si>
  <si>
    <t>-48254493</t>
  </si>
  <si>
    <t>Potrubí z plastových trubek z polypropylenu PP-RCT svařovaných polyfúzně D 40 x 5,5</t>
  </si>
  <si>
    <t>82</t>
  </si>
  <si>
    <t>722175006</t>
  </si>
  <si>
    <t>Potrubí vodovodní plastové PP-RCT svar polyfúze D 50x6,9 mm</t>
  </si>
  <si>
    <t>-535368340</t>
  </si>
  <si>
    <t>Potrubí z plastových trubek z polypropylenu PP-RCT svařovaných polyfúzně D 50 x 6,9</t>
  </si>
  <si>
    <t>83</t>
  </si>
  <si>
    <t>722175007</t>
  </si>
  <si>
    <t>Potrubí vodovodní plastové PP-RCT svar polyfúze D 63x8,6 mm</t>
  </si>
  <si>
    <t>1047659785</t>
  </si>
  <si>
    <t>Potrubí z plastových trubek z polypropylenu PP-RCT svařovaných polyfúzně D 63 x 8,6</t>
  </si>
  <si>
    <t>84</t>
  </si>
  <si>
    <t>722175008</t>
  </si>
  <si>
    <t>Potrubí vodovodní plastové PP-RCT svar polyfúze D 75x8,4 mm</t>
  </si>
  <si>
    <t>-981972122</t>
  </si>
  <si>
    <t>Potrubí z plastových trubek z polypropylenu PP-RCT svařovaných polyfúzně D 75 x 8,4</t>
  </si>
  <si>
    <t>85</t>
  </si>
  <si>
    <t>722175009</t>
  </si>
  <si>
    <t>Potrubí vodovodní plastové PP-RCT svar polyfúze D 90x10,1 mm</t>
  </si>
  <si>
    <t>-2102491962</t>
  </si>
  <si>
    <t>Potrubí z plastových trubek z polypropylenu PP-RCT svařovaných polyfúzně D 90 x 10,1</t>
  </si>
  <si>
    <t>86</t>
  </si>
  <si>
    <t>722175010</t>
  </si>
  <si>
    <t>Potrubí vodovodní plastové PP-RCT svar polyfúze D 110x12,3 mm</t>
  </si>
  <si>
    <t>-811780472</t>
  </si>
  <si>
    <t>Potrubí z plastových trubek z polypropylenu PP-RCT svařovaných polyfúzně D 110 x 12,3</t>
  </si>
  <si>
    <t>87</t>
  </si>
  <si>
    <t>722211813</t>
  </si>
  <si>
    <t>Demontáž armatur přírubových se dvěma přírubami do DN 80</t>
  </si>
  <si>
    <t>-697300864</t>
  </si>
  <si>
    <t xml:space="preserve">Demontáž armatur přírubových  se dvěma přírubami (vč. šoupátek se zemní soupravou) do DN 80</t>
  </si>
  <si>
    <t>88</t>
  </si>
  <si>
    <t>722211814</t>
  </si>
  <si>
    <t>Demontáž armatur přírubových se dvěma přírubami DN 100</t>
  </si>
  <si>
    <t>1043460491</t>
  </si>
  <si>
    <t xml:space="preserve">Demontáž armatur přírubových  se dvěma přírubami (vč. šoupátek se zemní soupravou) DN 100</t>
  </si>
  <si>
    <t>89</t>
  </si>
  <si>
    <t>722211815</t>
  </si>
  <si>
    <t>Demontáž armatur přírubových se dvěma přírubami DN 125</t>
  </si>
  <si>
    <t>-811742009</t>
  </si>
  <si>
    <t xml:space="preserve">Demontáž armatur přírubových  se dvěma přírubami (vč. šoupátek se zemní soupravou) DN 125</t>
  </si>
  <si>
    <t>90</t>
  </si>
  <si>
    <t>722211817</t>
  </si>
  <si>
    <t>Demontáž armatur přírubových se dvěma přírubami DN 150</t>
  </si>
  <si>
    <t>650279183</t>
  </si>
  <si>
    <t xml:space="preserve">Demontáž armatur přírubových  se dvěma přírubami (vč. šoupátek se zemní soupravou) DN 150</t>
  </si>
  <si>
    <t>91</t>
  </si>
  <si>
    <t>722211818</t>
  </si>
  <si>
    <t>Demontáž armatur přírubových se dvěma přírubami DN 200</t>
  </si>
  <si>
    <t>184973531</t>
  </si>
  <si>
    <t xml:space="preserve">Demontáž armatur přírubových  se dvěma přírubami (vč. šoupátek se zemní soupravou) DN 200</t>
  </si>
  <si>
    <t>92</t>
  </si>
  <si>
    <t>722220231</t>
  </si>
  <si>
    <t>Přechodka dGK PPR PN 20 D 20 x G 1/2" s kovovým vnitřním závitem</t>
  </si>
  <si>
    <t>472799949</t>
  </si>
  <si>
    <t>Armatury s jedním závitem přechodové tvarovky PPR, PN 20 (SDR 6) s kovovým závitem vnitřním přechodky dGK D 20 x G 1/2"</t>
  </si>
  <si>
    <t>93</t>
  </si>
  <si>
    <t>722220232</t>
  </si>
  <si>
    <t>Přechodka dGK PPR PN 20 D 25 x G 3/4" s kovovým vnitřním závitem</t>
  </si>
  <si>
    <t>-827217367</t>
  </si>
  <si>
    <t>Armatury s jedním závitem přechodové tvarovky PPR, PN 20 (SDR 6) s kovovým závitem vnitřním přechodky dGK D 25 x G 3/4"</t>
  </si>
  <si>
    <t>94</t>
  </si>
  <si>
    <t>MLT.I00001701</t>
  </si>
  <si>
    <t>izolace potrubí Mirelon Pro 54x13mm</t>
  </si>
  <si>
    <t>-849379291</t>
  </si>
  <si>
    <t>95</t>
  </si>
  <si>
    <t>MLT.I00000502</t>
  </si>
  <si>
    <t>izolace potrubí Mirelon Pro 15x13mm</t>
  </si>
  <si>
    <t>-1279853894</t>
  </si>
  <si>
    <t>96</t>
  </si>
  <si>
    <t>42390279</t>
  </si>
  <si>
    <t>objímka potrubí 4" rozpětí 110-116mm</t>
  </si>
  <si>
    <t>-40867232</t>
  </si>
  <si>
    <t>97</t>
  </si>
  <si>
    <t>42390275</t>
  </si>
  <si>
    <t>objímka potrubí 2 1/2" rozpětí 76-81mm</t>
  </si>
  <si>
    <t>-773670226</t>
  </si>
  <si>
    <t>98</t>
  </si>
  <si>
    <t>42390272</t>
  </si>
  <si>
    <t>objímka potrubí 2" rozpětí 60-65mm</t>
  </si>
  <si>
    <t>-100825633</t>
  </si>
  <si>
    <t>99</t>
  </si>
  <si>
    <t>42390270</t>
  </si>
  <si>
    <t>objímka potrubí 1 1/2" rozpětí 48-53mm</t>
  </si>
  <si>
    <t>-1498964030</t>
  </si>
  <si>
    <t>100</t>
  </si>
  <si>
    <t>42390269</t>
  </si>
  <si>
    <t>objímka potrubí 1 1/4" rozpětí 40-45mm</t>
  </si>
  <si>
    <t>2050302823</t>
  </si>
  <si>
    <t>101</t>
  </si>
  <si>
    <t>42390267</t>
  </si>
  <si>
    <t>objímka potrubí 3/4" rozpětí 25-30mm</t>
  </si>
  <si>
    <t>945801447</t>
  </si>
  <si>
    <t>102</t>
  </si>
  <si>
    <t>722220233</t>
  </si>
  <si>
    <t>Přechodka dGK PPR PN 20 D 32 x G 1" s kovovým vnitřním závitem</t>
  </si>
  <si>
    <t>239311302</t>
  </si>
  <si>
    <t>Armatury s jedním závitem přechodové tvarovky PPR, PN 20 (SDR 6) s kovovým závitem vnitřním přechodky dGK D 32 x G 1"</t>
  </si>
  <si>
    <t>103</t>
  </si>
  <si>
    <t>722220235</t>
  </si>
  <si>
    <t>Přechodka dGK PPR PN 20 D 50 x G 6/4" s kovovým vnitřním závitem</t>
  </si>
  <si>
    <t>-197739894</t>
  </si>
  <si>
    <t>Armatury s jedním závitem přechodové tvarovky PPR, PN 20 (SDR 6) s kovovým závitem vnitřním přechodky dGK D 50 x G 6/4"</t>
  </si>
  <si>
    <t>104</t>
  </si>
  <si>
    <t>722220236</t>
  </si>
  <si>
    <t>Přechodka dGK PPR PN 20 D 63 x G 2" s kovovým vnitřním závitem</t>
  </si>
  <si>
    <t>1099506274</t>
  </si>
  <si>
    <t>Armatury s jedním závitem přechodové tvarovky PPR, PN 20 (SDR 6) s kovovým závitem vnitřním přechodky dGK D 63 x G 2"</t>
  </si>
  <si>
    <t>105</t>
  </si>
  <si>
    <t>722220861</t>
  </si>
  <si>
    <t>Demontáž armatur závitových se dvěma závity G do 3/4</t>
  </si>
  <si>
    <t>598485002</t>
  </si>
  <si>
    <t xml:space="preserve">Demontáž armatur závitových  se dvěma závity do G 3/4</t>
  </si>
  <si>
    <t>106</t>
  </si>
  <si>
    <t>722220862</t>
  </si>
  <si>
    <t>Demontáž armatur závitových se dvěma závity G do 5/4</t>
  </si>
  <si>
    <t>510009322</t>
  </si>
  <si>
    <t xml:space="preserve">Demontáž armatur závitových  se dvěma závity přes 3/4 do G 5/4</t>
  </si>
  <si>
    <t>107</t>
  </si>
  <si>
    <t>722220863</t>
  </si>
  <si>
    <t>Demontáž armatur závitových se dvěma závity G 6/4</t>
  </si>
  <si>
    <t>-556916963</t>
  </si>
  <si>
    <t xml:space="preserve">Demontáž armatur závitových  se dvěma závity G 6/4</t>
  </si>
  <si>
    <t>108</t>
  </si>
  <si>
    <t>722220864</t>
  </si>
  <si>
    <t>Demontáž armatur závitových se dvěma závity G 2</t>
  </si>
  <si>
    <t>1940253500</t>
  </si>
  <si>
    <t xml:space="preserve">Demontáž armatur závitových  se dvěma závity G 2</t>
  </si>
  <si>
    <t>109</t>
  </si>
  <si>
    <t>722220865</t>
  </si>
  <si>
    <t>Demontáž armatur závitových se dvěma závity G 2 1/2</t>
  </si>
  <si>
    <t>219636483</t>
  </si>
  <si>
    <t xml:space="preserve">Demontáž armatur závitových  se dvěma závity G 2 1/2</t>
  </si>
  <si>
    <t>110</t>
  </si>
  <si>
    <t>722290226</t>
  </si>
  <si>
    <t>Zkouška těsnosti vodovodního potrubí závitového do DN 50</t>
  </si>
  <si>
    <t>-1533251034</t>
  </si>
  <si>
    <t xml:space="preserve">Zkoušky, proplach a desinfekce vodovodního potrubí  zkoušky těsnosti vodovodního potrubí závitového do DN 50</t>
  </si>
  <si>
    <t>111</t>
  </si>
  <si>
    <t>722290229</t>
  </si>
  <si>
    <t>Zkouška těsnosti vodovodního potrubí závitového do DN 100</t>
  </si>
  <si>
    <t>1407386533</t>
  </si>
  <si>
    <t xml:space="preserve">Zkoušky, proplach a desinfekce vodovodního potrubí  zkoušky těsnosti vodovodního potrubí závitového přes DN 50 do DN 100</t>
  </si>
  <si>
    <t>112</t>
  </si>
  <si>
    <t>722290824</t>
  </si>
  <si>
    <t>Přemístění vnitrostaveništní demontovaných hmot pro vnitřní vodovod v objektech výšky do 36 m</t>
  </si>
  <si>
    <t>-1548247233</t>
  </si>
  <si>
    <t xml:space="preserve">Vnitrostaveništní přemístění vybouraných (demontovaných) hmot  vnitřní vodovod vodorovně do 100 m v objektech výšky přes 24 do 36 m</t>
  </si>
  <si>
    <t>732</t>
  </si>
  <si>
    <t>Ústřední vytápění - strojovny</t>
  </si>
  <si>
    <t>113</t>
  </si>
  <si>
    <t>M-VL-001</t>
  </si>
  <si>
    <t>D+M Výměníková stanice PS3</t>
  </si>
  <si>
    <t>1208651444</t>
  </si>
  <si>
    <t>Výkon ÚT: 1900 kW
Výkon PWH: 620+240 kW
Teplota primáru zima: 145/48,3°C
Teplota primáru léto: 85/25°C
TS (primár): 160°C
PS (primár): max. 25 bar
PS (sekundár): max. 6 bar
Teplota ÚT vstup/výstup: 69/49°C
Teplota PWH/SV: 55/10°C
Součást dodávky:
- technologii předávací stanice včetně izolace výměníků tepla
- doprava na místo určení
- volně ložené komponenty - tzn. akumulační nádoby
- mezikusy pro měřič tepla
- rozsah viz technologické schéma a TZ</t>
  </si>
  <si>
    <t>114</t>
  </si>
  <si>
    <t>M-VL-002</t>
  </si>
  <si>
    <t>D+M Úpravna vody - ÚV1</t>
  </si>
  <si>
    <t>1008067314</t>
  </si>
  <si>
    <t>Katexový změkčovač vody se solnou nádrží
- ruční ovládání
- náplň katexu 40l
- kapacita 24 mol
Součást dodávky:
- doprava
- napojovací flexi hadice</t>
  </si>
  <si>
    <t>115</t>
  </si>
  <si>
    <t>M-VL-036</t>
  </si>
  <si>
    <t>D+M Sestava rozdělovače a sběrače</t>
  </si>
  <si>
    <t>1534796970</t>
  </si>
  <si>
    <t>116</t>
  </si>
  <si>
    <t>732_1</t>
  </si>
  <si>
    <t>Orientační štítky</t>
  </si>
  <si>
    <t>232942959</t>
  </si>
  <si>
    <t>117</t>
  </si>
  <si>
    <t>732110813</t>
  </si>
  <si>
    <t>Demontáž rozdělovače nebo sběrače do DN 300</t>
  </si>
  <si>
    <t>-447679789</t>
  </si>
  <si>
    <t xml:space="preserve">Demontáž těles rozdělovačů a sběračů  přes 200 do DN 300</t>
  </si>
  <si>
    <t>118</t>
  </si>
  <si>
    <t>732199100</t>
  </si>
  <si>
    <t>Montáž orientačních štítků</t>
  </si>
  <si>
    <t>soubor</t>
  </si>
  <si>
    <t>-1415314668</t>
  </si>
  <si>
    <t xml:space="preserve">Montáž štítků  orientačních</t>
  </si>
  <si>
    <t>119</t>
  </si>
  <si>
    <t>732221812</t>
  </si>
  <si>
    <t>Demontáž výměníku tepla protiproudového s vložkou tvaru U plocha výměníku do 6,3 m2</t>
  </si>
  <si>
    <t>1900733612</t>
  </si>
  <si>
    <t xml:space="preserve">Demontáž výměníků tepla  protiproudových s vložkami tvaru U o v. pl. přes 2,5 do 6,3 m2</t>
  </si>
  <si>
    <t>120</t>
  </si>
  <si>
    <t>732221813</t>
  </si>
  <si>
    <t>Demontáž výměníku tepla protiproudového s vložkou tvaru U plocha výměníku do 16,0 m2</t>
  </si>
  <si>
    <t>-731991468</t>
  </si>
  <si>
    <t xml:space="preserve">Demontáž výměníků tepla  protiproudových s vložkami tvaru U o v. pl. přes 6,3 do 16,0 m2</t>
  </si>
  <si>
    <t>121</t>
  </si>
  <si>
    <t>732223814</t>
  </si>
  <si>
    <t>Rozřezání demontovaného výměníku tepla s vložkou tvaru U plocha výměníku do 40 m2</t>
  </si>
  <si>
    <t>1299857053</t>
  </si>
  <si>
    <t xml:space="preserve">Demontáž výměníků tepla  rozřezání demontovaných výměníků s vložkami tvaru U o v. pl. do 40,0 m2</t>
  </si>
  <si>
    <t>122</t>
  </si>
  <si>
    <t>732224812</t>
  </si>
  <si>
    <t>Vypuštění vody z výměníku tepla s vložkou tvaru U plocha výměníku do 6,3 m2</t>
  </si>
  <si>
    <t>179953156</t>
  </si>
  <si>
    <t xml:space="preserve">Demontáž výměníků tepla  vypuštění vody z výměníků s vložkami tvaru U o v. pl. přes 2,5 do 6,3 m2</t>
  </si>
  <si>
    <t>123</t>
  </si>
  <si>
    <t>732224813</t>
  </si>
  <si>
    <t>Vypuštění vody z výměníku tepla s vložkou tvaru U plocha výměníku do 16,0 m2</t>
  </si>
  <si>
    <t>978662285</t>
  </si>
  <si>
    <t xml:space="preserve">Demontáž výměníků tepla  vypuštění vody z výměníků s vložkami tvaru U o v. pl. přes 6,3 do 16,0 m2</t>
  </si>
  <si>
    <t>124</t>
  </si>
  <si>
    <t>732292820</t>
  </si>
  <si>
    <t>Rozřezání konstrukcí podpěrných výměníků tepla</t>
  </si>
  <si>
    <t>-2000071932</t>
  </si>
  <si>
    <t xml:space="preserve">Demontáž ostatní  rozřezání podpěrných konstrukcí výměníků tepla</t>
  </si>
  <si>
    <t>125</t>
  </si>
  <si>
    <t>732420812</t>
  </si>
  <si>
    <t>Demontáž čerpadla oběhového spirálního DN 40</t>
  </si>
  <si>
    <t>554914580</t>
  </si>
  <si>
    <t xml:space="preserve">Demontáž čerpadel  oběhových spirálních (do potrubí) DN 40</t>
  </si>
  <si>
    <t>126</t>
  </si>
  <si>
    <t>732420813</t>
  </si>
  <si>
    <t>Demontáž čerpadla oběhového spirálního DN 50</t>
  </si>
  <si>
    <t>-382425711</t>
  </si>
  <si>
    <t xml:space="preserve">Demontáž čerpadel  oběhových spirálních (do potrubí) DN 50</t>
  </si>
  <si>
    <t>127</t>
  </si>
  <si>
    <t>732420816</t>
  </si>
  <si>
    <t>Demontáž čerpadla oběhového spirálního DN 100</t>
  </si>
  <si>
    <t>351080938</t>
  </si>
  <si>
    <t xml:space="preserve">Demontáž čerpadel  oběhových spirálních (do potrubí) DN 100</t>
  </si>
  <si>
    <t>732890801</t>
  </si>
  <si>
    <t>Přesun demontovaných strojoven vodorovně 100 m v objektech výšky do 6 m</t>
  </si>
  <si>
    <t>-1613062463</t>
  </si>
  <si>
    <t xml:space="preserve">Vnitrostaveništní přemístění vybouraných (demontovaných) hmot strojoven  vodorovně do 100 m v objektech výšky do 6 m</t>
  </si>
  <si>
    <t>129</t>
  </si>
  <si>
    <t>998732102</t>
  </si>
  <si>
    <t>Přesun hmot tonážní pro strojovny v objektech v do 12 m</t>
  </si>
  <si>
    <t>302506488</t>
  </si>
  <si>
    <t xml:space="preserve">Přesun hmot pro strojovny  stanovený z hmotnosti přesunovaného materiálu vodorovná dopravní vzdálenost do 50 m v objektech výšky přes 6 do 12 m</t>
  </si>
  <si>
    <t>130</t>
  </si>
  <si>
    <t>998732181</t>
  </si>
  <si>
    <t>Příplatek k přesunu hmot tonážní 732 prováděný bez použití mechanizace</t>
  </si>
  <si>
    <t>-1446006942</t>
  </si>
  <si>
    <t xml:space="preserve">Přesun hmot pro strojovny  stanovený z hmotnosti přesunovaného materiálu Příplatek k cenám za přesun prováděný bez použití mechanizace pro jakoukoliv výšku objektu</t>
  </si>
  <si>
    <t>131</t>
  </si>
  <si>
    <t>998732193</t>
  </si>
  <si>
    <t>Příplatek k přesunu hmot tonážní 732 za zvětšený přesun do 500 m</t>
  </si>
  <si>
    <t>-1256295990</t>
  </si>
  <si>
    <t xml:space="preserve">Přesun hmot pro strojovny  stanovený z hmotnosti přesunovaného materiálu Příplatek k cenám za zvětšený přesun přes vymezenou největší dopravní vzdálenost do 500 m</t>
  </si>
  <si>
    <t>733</t>
  </si>
  <si>
    <t>Ústřední vytápění - rozvodné potrubí</t>
  </si>
  <si>
    <t>132</t>
  </si>
  <si>
    <t>733110806</t>
  </si>
  <si>
    <t>Demontáž potrubí ocelového závitového do DN 32</t>
  </si>
  <si>
    <t>-1712491460</t>
  </si>
  <si>
    <t xml:space="preserve">Demontáž potrubí z trubek ocelových závitových  DN přes 15 do 32</t>
  </si>
  <si>
    <t>133</t>
  </si>
  <si>
    <t>733110808</t>
  </si>
  <si>
    <t>Demontáž potrubí ocelového závitového do DN 50</t>
  </si>
  <si>
    <t>1803270085</t>
  </si>
  <si>
    <t xml:space="preserve">Demontáž potrubí z trubek ocelových závitových  DN přes 32 do 50</t>
  </si>
  <si>
    <t>134</t>
  </si>
  <si>
    <t>733120826</t>
  </si>
  <si>
    <t>Demontáž potrubí ocelového hladkého do D 89</t>
  </si>
  <si>
    <t>1186550563</t>
  </si>
  <si>
    <t xml:space="preserve">Demontáž potrubí z trubek ocelových hladkých  Ø přes 60,3 do 89</t>
  </si>
  <si>
    <t>135</t>
  </si>
  <si>
    <t>733120832</t>
  </si>
  <si>
    <t>Demontáž potrubí ocelového hladkého do D 133</t>
  </si>
  <si>
    <t>1696195760</t>
  </si>
  <si>
    <t xml:space="preserve">Demontáž potrubí z trubek ocelových hladkých  Ø přes 89 do 133</t>
  </si>
  <si>
    <t>136</t>
  </si>
  <si>
    <t>733120836</t>
  </si>
  <si>
    <t>Demontáž potrubí ocelového hladkého do D 159</t>
  </si>
  <si>
    <t>1502849896</t>
  </si>
  <si>
    <t xml:space="preserve">Demontáž potrubí z trubek ocelových hladkých  Ø přes 133 do 159</t>
  </si>
  <si>
    <t>137</t>
  </si>
  <si>
    <t>733120839</t>
  </si>
  <si>
    <t>Demontáž potrubí ocelového hladkého D 219</t>
  </si>
  <si>
    <t>-1463951741</t>
  </si>
  <si>
    <t xml:space="preserve">Demontáž potrubí z trubek ocelových hladkých  Ø 219</t>
  </si>
  <si>
    <t>138</t>
  </si>
  <si>
    <t>733120842</t>
  </si>
  <si>
    <t>Demontáž potrubí ocelového hladkého D 273</t>
  </si>
  <si>
    <t>-250171664</t>
  </si>
  <si>
    <t xml:space="preserve">Demontáž potrubí z trubek ocelových hladkých  Ø 273</t>
  </si>
  <si>
    <t>139</t>
  </si>
  <si>
    <t>733111312</t>
  </si>
  <si>
    <t>Potrubí ocelové závitové černé svařované běžné v kotelnách nebo strojovnách DN 10</t>
  </si>
  <si>
    <t>1779571378</t>
  </si>
  <si>
    <t>Potrubí z trubek ocelových závitových černých spojovaných svařováním svařovaných běžných nízkotlakých PN 16 do 115°C v kotelnách a strojovnách DN 10</t>
  </si>
  <si>
    <t>140</t>
  </si>
  <si>
    <t>733111313</t>
  </si>
  <si>
    <t xml:space="preserve">Potrubí ocelové závitové černé svařované běžné v kotelnách nebo strojovnách DN 15 </t>
  </si>
  <si>
    <t>1450901040</t>
  </si>
  <si>
    <t>Potrubí z trubek ocelových závitových černých spojovaných svařováním svařovaných běžných nízkotlakých PN 16 do 115°C v kotelnách a strojovnách DN 15</t>
  </si>
  <si>
    <t>141</t>
  </si>
  <si>
    <t>733111314</t>
  </si>
  <si>
    <t>Potrubí ocelové závitové černé svařované běžné v kotelnách nebo strojovnách DN 20</t>
  </si>
  <si>
    <t>-829679362</t>
  </si>
  <si>
    <t>Potrubí z trubek ocelových závitových černých spojovaných svařováním svařovaných běžných nízkotlakých PN 16 do 115°C v kotelnách a strojovnách DN 20</t>
  </si>
  <si>
    <t>142</t>
  </si>
  <si>
    <t>733111316</t>
  </si>
  <si>
    <t>Potrubí ocelové závitové černé svařované běžné v kotelnách nebo strojovnách DN 32 * včetně připojovacího potrubí dopouštění VS</t>
  </si>
  <si>
    <t>1208523140</t>
  </si>
  <si>
    <t>Potrubí z trubek ocelových závitových černých spojovaných svařováním svařovaných běžných nízkotlakých PN 16 do 115°C v kotelnách a strojovnách DN 32</t>
  </si>
  <si>
    <t>143</t>
  </si>
  <si>
    <t>733111317</t>
  </si>
  <si>
    <t>Potrubí ocelové závitové černé svařované běžné v kotelnách nebo strojovnách DN 40* včetně propojovacího potrubí VS</t>
  </si>
  <si>
    <t>1888426581</t>
  </si>
  <si>
    <t>Potrubí z trubek ocelových závitových černých spojovaných svařováním svařovaných běžných nízkotlakých PN 16 do 115°C v kotelnách a strojovnách DN 40</t>
  </si>
  <si>
    <t>144</t>
  </si>
  <si>
    <t>733111318</t>
  </si>
  <si>
    <t>Potrubí ocelové závitové černé svařované běžné v kotelnách nebo strojovnách DN 50 *včetně propojovacího potrubí VS</t>
  </si>
  <si>
    <t>1159891141</t>
  </si>
  <si>
    <t>Potrubí z trubek ocelových závitových černých spojovaných svařováním svařovaných běžných nízkotlakých PN 16 do 115°C v kotelnách a strojovnách DN 50</t>
  </si>
  <si>
    <t>145</t>
  </si>
  <si>
    <t>733121122</t>
  </si>
  <si>
    <t>Potrubí ocelové hladké bezešvé nízkotlaké spojované svařováním D76,1/3,25 *pozn. včetně potrubí VS</t>
  </si>
  <si>
    <t>-184601419</t>
  </si>
  <si>
    <t>Potrubí z trubek ocelových hladkých spojovaných svařováním černých bezešvých nízkotlakých T= do +115°C Ø 76,1/3,25</t>
  </si>
  <si>
    <t>Poznámka k položce:_x000d_
*_x000d_
- oblouk 90°-65-EN 10 253-2- typ A - tvar 3D - P235TR2 - 7 ks + 10 ks (VS)</t>
  </si>
  <si>
    <t>146</t>
  </si>
  <si>
    <t>733121125</t>
  </si>
  <si>
    <t>Potrubí ocelové hladké bezešvé nízkotlaké spojované svařováním D 89,9/3,6 *pozn.</t>
  </si>
  <si>
    <t>-1403217454</t>
  </si>
  <si>
    <t>Potrubí z trubek ocelových hladkých spojovaných svařováním černých bezešvých nízkotlakých T= do +115°C Ø 89,9/3,6</t>
  </si>
  <si>
    <t xml:space="preserve">Poznámka k položce:_x000d_
*_x000d_
- T-kus se stejnými hrdly DN80-EN 10 253-2 P235TR2 - 4 ks_x000d_
- Redukce centrická 80/32 - EN 10253-2-P235TR2 - 2 ks_x000d_
</t>
  </si>
  <si>
    <t>147</t>
  </si>
  <si>
    <t>733121128</t>
  </si>
  <si>
    <t xml:space="preserve">Potrubí ocelové hladké bezešvé nízkotlaké spojované svařováním D 108/4 *pozn. </t>
  </si>
  <si>
    <t>1428438745</t>
  </si>
  <si>
    <t>Potrubí z trubek ocelových hladkých spojovaných svařováním černých bezešvých nízkotlakých T= do +115°C Ø 108/4</t>
  </si>
  <si>
    <t>Poznámka k položce:_x000d_
*_x000d_
- oblouk 90°-100-EN 10 253-2- typ A - tvar 3D - P235TR2 - 4 ks_x000d_
- redukce centrická 100/80 - EN10 235-2-P 253-2 - P235TR2 - 2 ks</t>
  </si>
  <si>
    <t>148</t>
  </si>
  <si>
    <t>733121133</t>
  </si>
  <si>
    <t xml:space="preserve">Potrubí ocelové hladké bezešvé nízkotlaké spojované svařováním D 133/4,5 *pozn. </t>
  </si>
  <si>
    <t>1283514016</t>
  </si>
  <si>
    <t>Potrubí z trubek ocelových hladkých spojovaných svařováním černých bezešvých nízkotlakých T= do +115°C Ø 133/4,5</t>
  </si>
  <si>
    <t xml:space="preserve">Poznámka k položce:_x000d_
*_x000d_
- oblouk 90°-125-EN 10 253-2- typ A - tvar 3D - P235TR2 - 20ks_x000d_
- redukce centrická 150/125 - EN10 235-2-P 253-2 - P235TR2 - 2 ks_x000d_
- redukce centrická 125/100 - EN10 235-2-P 253-2 - P235TR2 - 2 ks_x000d_
- redukce centrická 125/80 - EN10 235-2-P 253-2 - P235TR2 - 4 ks_x000d_
- redukce centrická 125/65 - EN10 235-2-P 253-2 - P235TR2 - 2 ks_x000d_
</t>
  </si>
  <si>
    <t>149</t>
  </si>
  <si>
    <t>733121139</t>
  </si>
  <si>
    <t>Potrubí ocelové hladké bezešvé nízkotlaké spojované svařováním D 219,1/6,3 *pozn.</t>
  </si>
  <si>
    <t>1493803927</t>
  </si>
  <si>
    <t>Potrubí z trubek ocelových hladkých spojovaných svařováním černých bezešvých nízkotlakých T= do +115°C Ø 219,1/6,3</t>
  </si>
  <si>
    <t>Poznámka k položce:_x000d_
*_x000d_
- oblouk 90° - 200 - EN 10 253-2 - typ A - tvar 3D - P235TR2 - 35 ks</t>
  </si>
  <si>
    <t>150</t>
  </si>
  <si>
    <t>733121244</t>
  </si>
  <si>
    <t>Potrubí ocelové hladké bezešvé nízkotlaké spojované svařováním D 273x6,3 *pozn.</t>
  </si>
  <si>
    <t>-309674681</t>
  </si>
  <si>
    <t>Potrubí z trubek ocelových hladkých spojovaných svařováním černých bezešvých v kotelnách a strojovnách Ø 273/6,3</t>
  </si>
  <si>
    <t>Poznámka k položce:_x000d_
*_x000d_
- oblouk 90° - 250 - EN 10 253-2 - typ A - tvar 3D - P235TR2 - 8 ks_x000d_
- redukce centrická 250/150 - EN 10 253-2 - P235TR2 - 2 ks</t>
  </si>
  <si>
    <t>151</t>
  </si>
  <si>
    <t>733190217</t>
  </si>
  <si>
    <t>Zkouška těsnosti potrubí ocelové hladké do D 51x2,6</t>
  </si>
  <si>
    <t>-1674846270</t>
  </si>
  <si>
    <t xml:space="preserve">Zkoušky těsnosti potrubí, manžety prostupové z trubek ocelových  zkoušky těsnosti potrubí (za provozu) z trubek ocelových hladkých Ø do 51/2,6</t>
  </si>
  <si>
    <t>152</t>
  </si>
  <si>
    <t>733190225</t>
  </si>
  <si>
    <t>Zkouška těsnosti potrubí ocelové hladké přes D 60,3x2,9 do D 89x5,0</t>
  </si>
  <si>
    <t>879723120</t>
  </si>
  <si>
    <t xml:space="preserve">Zkoušky těsnosti potrubí, manžety prostupové z trubek ocelových  zkoušky těsnosti potrubí (za provozu) z trubek ocelových hladkých Ø přes 60,3/2,9 do 89/5,0</t>
  </si>
  <si>
    <t>153</t>
  </si>
  <si>
    <t>733190232</t>
  </si>
  <si>
    <t>Zkouška těsnosti potrubí ocelové hladké přes D 89x5,0 do D 133x5,0</t>
  </si>
  <si>
    <t>-440822045</t>
  </si>
  <si>
    <t xml:space="preserve">Zkoušky těsnosti potrubí, manžety prostupové z trubek ocelových  zkoušky těsnosti potrubí (za provozu) z trubek ocelových hladkých Ø přes 89/5,0 do 133/5,0</t>
  </si>
  <si>
    <t>154</t>
  </si>
  <si>
    <t>733190239</t>
  </si>
  <si>
    <t>Zkouška těsnosti potrubí ocelové hladké přes D 159x6,3 do D 219x6,3</t>
  </si>
  <si>
    <t>-1816862175</t>
  </si>
  <si>
    <t xml:space="preserve">Zkoušky těsnosti potrubí, manžety prostupové z trubek ocelových  zkoušky těsnosti potrubí (za provozu) z trubek ocelových hladkých Ø přes 159/6,3 do 219/6,3</t>
  </si>
  <si>
    <t>155</t>
  </si>
  <si>
    <t>998733102</t>
  </si>
  <si>
    <t>Přesun hmot tonážní pro rozvody potrubí v objektech v do 12 m</t>
  </si>
  <si>
    <t>-244942759</t>
  </si>
  <si>
    <t xml:space="preserve">Přesun hmot pro rozvody potrubí  stanovený z hmotnosti přesunovaného materiálu vodorovná dopravní vzdálenost do 50 m v objektech výšky přes 6 do 12 m</t>
  </si>
  <si>
    <t>734</t>
  </si>
  <si>
    <t>Ústřední vytápění - armatury</t>
  </si>
  <si>
    <t>156</t>
  </si>
  <si>
    <t>M-VL-003</t>
  </si>
  <si>
    <t>Regulátor diferečního tlaku DN80/PN25</t>
  </si>
  <si>
    <t>-749365657</t>
  </si>
  <si>
    <t>Regulátor diferenčního tlaku
- DN80/25
- rozsah nastavení: 30-150 kPa
- teplota: max. 150°C
- průtok: 78 m3/h
- stavební délka: 203 mm
Dodávka neobsahuje dopravu ani izolaci armatury</t>
  </si>
  <si>
    <t>157</t>
  </si>
  <si>
    <t>M-VL-007</t>
  </si>
  <si>
    <t>Kulový kohout přírubový DN80/PN25, teplota max. 200°C</t>
  </si>
  <si>
    <t>79337210</t>
  </si>
  <si>
    <t>Odvzdušňovací nádobka DN80</t>
  </si>
  <si>
    <t>158</t>
  </si>
  <si>
    <t>734109316</t>
  </si>
  <si>
    <t>Montáž armatury přírubové se dvěma přírubami PN 25-40 DN 80</t>
  </si>
  <si>
    <t>633377983</t>
  </si>
  <si>
    <t xml:space="preserve">Montáž armatur přírubových  se dvěma přírubami PN 25, 40 DN 80</t>
  </si>
  <si>
    <t>159</t>
  </si>
  <si>
    <t>55128078</t>
  </si>
  <si>
    <t>klapka uzavírací mezipřírubová PN16 T 120°C disk litina DN 100</t>
  </si>
  <si>
    <t>534763873</t>
  </si>
  <si>
    <t>160</t>
  </si>
  <si>
    <t>55128054</t>
  </si>
  <si>
    <t>klapka zpětná samočinná přírubová PN16 T 100°C DN 100</t>
  </si>
  <si>
    <t>-702156403</t>
  </si>
  <si>
    <t>161</t>
  </si>
  <si>
    <t>734109217</t>
  </si>
  <si>
    <t>Montáž armatury přírubové se dvěma přírubami PN 16 DN 100</t>
  </si>
  <si>
    <t>-903174705</t>
  </si>
  <si>
    <t xml:space="preserve">Montáž armatur přírubových  se dvěma přírubami PN 16 DN 100</t>
  </si>
  <si>
    <t>162</t>
  </si>
  <si>
    <t>M-VL-006</t>
  </si>
  <si>
    <t>Kulový kohout přírubový DN100/PN25, teplota max. 200°C</t>
  </si>
  <si>
    <t>-750389086</t>
  </si>
  <si>
    <t>163</t>
  </si>
  <si>
    <t>734109317</t>
  </si>
  <si>
    <t>Montáž armatury přírubové se dvěma přírubami PN 25-40 DN 100</t>
  </si>
  <si>
    <t>1204813755</t>
  </si>
  <si>
    <t xml:space="preserve">Montáž armatur přírubových  se dvěma přírubami PN 25, 40 DN 100</t>
  </si>
  <si>
    <t>164</t>
  </si>
  <si>
    <t>734109311</t>
  </si>
  <si>
    <t>Montáž armatury přírubové se dvěma přírubami PN 25-40 DN 15</t>
  </si>
  <si>
    <t>1479316123</t>
  </si>
  <si>
    <t xml:space="preserve">Montáž armatur přírubových  se dvěma přírubami PN 25, 40 DN 15</t>
  </si>
  <si>
    <t>165</t>
  </si>
  <si>
    <t>55128076</t>
  </si>
  <si>
    <t>klapka uzavírací mezipřírubová PN16 T 120°C disk litina DN 65</t>
  </si>
  <si>
    <t>-1080845251</t>
  </si>
  <si>
    <t>166</t>
  </si>
  <si>
    <t>734109215</t>
  </si>
  <si>
    <t>Montáž armatury přírubové se dvěma přírubami PN 16 DN 65</t>
  </si>
  <si>
    <t>-1500800977</t>
  </si>
  <si>
    <t xml:space="preserve">Montáž armatur přírubových  se dvěma přírubami PN 16 DN 65</t>
  </si>
  <si>
    <t>167</t>
  </si>
  <si>
    <t>55128077</t>
  </si>
  <si>
    <t>klapka uzavírací mezipřírubová PN16 T 120°C disk litina DN 80</t>
  </si>
  <si>
    <t>-1717371806</t>
  </si>
  <si>
    <t>168</t>
  </si>
  <si>
    <t>734109216</t>
  </si>
  <si>
    <t>Montáž armatury přírubové se dvěma přírubami PN 16 DN 80</t>
  </si>
  <si>
    <t>1462782647</t>
  </si>
  <si>
    <t xml:space="preserve">Montáž armatur přírubových  se dvěma přírubami PN 16 DN 80</t>
  </si>
  <si>
    <t>169</t>
  </si>
  <si>
    <t>55128081</t>
  </si>
  <si>
    <t>klapka uzavírací mezipřírubová PN16 T 120°C disk litina DN 200</t>
  </si>
  <si>
    <t>-1624216514</t>
  </si>
  <si>
    <t>170</t>
  </si>
  <si>
    <t>734109220</t>
  </si>
  <si>
    <t>Montáž armatury přírubové se dvěma přírubami PN 16 DN 200</t>
  </si>
  <si>
    <t>-1312909199</t>
  </si>
  <si>
    <t xml:space="preserve">Montáž armatur přírubových  se dvěma přírubami PN 16 DN 200</t>
  </si>
  <si>
    <t>171</t>
  </si>
  <si>
    <t>734173422</t>
  </si>
  <si>
    <t>Spoj přírubový PN 16/I do 200°C DN 150</t>
  </si>
  <si>
    <t>-284523844</t>
  </si>
  <si>
    <t xml:space="preserve">Mezikusy, přírubové spoje  přírubové spoje PN 16/I, 200°C DN 150</t>
  </si>
  <si>
    <t>172</t>
  </si>
  <si>
    <t>55128082</t>
  </si>
  <si>
    <t>klapka uzavírací mezipřírubová PN16 T 120°C disk litina DN 250</t>
  </si>
  <si>
    <t>674141311</t>
  </si>
  <si>
    <t>173</t>
  </si>
  <si>
    <t>734109221</t>
  </si>
  <si>
    <t>Montáž armatury přírubové se dvěma přírubami PN 16 DN 250</t>
  </si>
  <si>
    <t>395355185</t>
  </si>
  <si>
    <t xml:space="preserve">Montáž armatur přírubových  se dvěma přírubami PN 16 DN 250</t>
  </si>
  <si>
    <t>174</t>
  </si>
  <si>
    <t>734173618</t>
  </si>
  <si>
    <t>Spoj přírubový PN 40/I do 200°C DN 100</t>
  </si>
  <si>
    <t>1478372793</t>
  </si>
  <si>
    <t xml:space="preserve">Mezikusy, přírubové spoje  přírubové spoje PN 40/I, 200°C DN 100</t>
  </si>
  <si>
    <t>175</t>
  </si>
  <si>
    <t>M-VL-005</t>
  </si>
  <si>
    <t>1453476021</t>
  </si>
  <si>
    <t>176</t>
  </si>
  <si>
    <t>55124385</t>
  </si>
  <si>
    <t>kohout vypouštěcí kulový s hadicovou vývodkou a zátkou PN 10 T 110°C 3/8"</t>
  </si>
  <si>
    <t>360010685</t>
  </si>
  <si>
    <t>177</t>
  </si>
  <si>
    <t>734209112</t>
  </si>
  <si>
    <t>Montáž armatury závitové s dvěma závity G 3/8</t>
  </si>
  <si>
    <t>1378691038</t>
  </si>
  <si>
    <t xml:space="preserve">Montáž závitových armatur  se 2 závity G 3/8 (DN 10)</t>
  </si>
  <si>
    <t>178</t>
  </si>
  <si>
    <t>734209103</t>
  </si>
  <si>
    <t>Montáž armatury závitové s jedním závitem G 1/2 *pozn.</t>
  </si>
  <si>
    <t>-971779070</t>
  </si>
  <si>
    <t xml:space="preserve">Montáž závitových armatur  s 1 závitem G 1/2 (DN 15)</t>
  </si>
  <si>
    <t>Poznámka k položce:_x000d_
* pro osazení ukazovacích teploměrů, manometrů, čidel a odvzdušňovacích ventilů</t>
  </si>
  <si>
    <t>179</t>
  </si>
  <si>
    <t>55124381</t>
  </si>
  <si>
    <t>kohout vypouštěcí kulový s hadicovou vývodkou a zátkou PN 10 T 110°C 3/4"</t>
  </si>
  <si>
    <t>1208041517</t>
  </si>
  <si>
    <t>180</t>
  </si>
  <si>
    <t>734209114</t>
  </si>
  <si>
    <t>Montáž armatury závitové s dvěma závity G 3/4</t>
  </si>
  <si>
    <t>895119303</t>
  </si>
  <si>
    <t xml:space="preserve">Montáž závitových armatur  se 2 závity G 3/4 (DN 20)</t>
  </si>
  <si>
    <t>181</t>
  </si>
  <si>
    <t>55124389</t>
  </si>
  <si>
    <t>kohout vypouštěcí kulový s hadicovou vývodkou a zátkou PN 10 T 110°C 1/2"</t>
  </si>
  <si>
    <t>-1619956717</t>
  </si>
  <si>
    <t>182</t>
  </si>
  <si>
    <t>IVR.I00410012</t>
  </si>
  <si>
    <t>Ruční odvzdušňovací ventil - 1/2"</t>
  </si>
  <si>
    <t>412068727</t>
  </si>
  <si>
    <t>Poznámka k položce:_x000d_
IVAR.ROV</t>
  </si>
  <si>
    <t>183</t>
  </si>
  <si>
    <t>734209113</t>
  </si>
  <si>
    <t>Montáž armatury závitové s dvěma závity G 1/2</t>
  </si>
  <si>
    <t>-501925135</t>
  </si>
  <si>
    <t xml:space="preserve">Montáž závitových armatur  se 2 závity G 1/2 (DN 15)</t>
  </si>
  <si>
    <t>184</t>
  </si>
  <si>
    <t>55121202</t>
  </si>
  <si>
    <t>závitový zpětný ventil 2"</t>
  </si>
  <si>
    <t>-2003285146</t>
  </si>
  <si>
    <t>247</t>
  </si>
  <si>
    <t>VL_55114148</t>
  </si>
  <si>
    <t>kohout kulový PN16 T185°C plnoprůtokový nikl páčka 1"</t>
  </si>
  <si>
    <t>-1162991826</t>
  </si>
  <si>
    <t>186</t>
  </si>
  <si>
    <t>734209115</t>
  </si>
  <si>
    <t>Montáž armatury závitové s dvěma závity G 1</t>
  </si>
  <si>
    <t>-1534693241</t>
  </si>
  <si>
    <t xml:space="preserve">Montáž závitových armatur  se 2 závity G 1 (DN 25)</t>
  </si>
  <si>
    <t>187</t>
  </si>
  <si>
    <t>48466561</t>
  </si>
  <si>
    <t>armatura uzavírací kulový kohout 5/4"</t>
  </si>
  <si>
    <t>-839431014</t>
  </si>
  <si>
    <t>188</t>
  </si>
  <si>
    <t>734209116</t>
  </si>
  <si>
    <t>Montáž armatury závitové s dvěma závity G 5/4</t>
  </si>
  <si>
    <t>-1134943635</t>
  </si>
  <si>
    <t xml:space="preserve">Montáž závitových armatur  se 2 závity G 5/4 (DN 32)</t>
  </si>
  <si>
    <t>189</t>
  </si>
  <si>
    <t>48466562</t>
  </si>
  <si>
    <t>armatura uzavírací kulový kohout 6/4"</t>
  </si>
  <si>
    <t>59094111</t>
  </si>
  <si>
    <t>190</t>
  </si>
  <si>
    <t>734209117</t>
  </si>
  <si>
    <t>Montáž armatury závitové s dvěma závity G 6/4</t>
  </si>
  <si>
    <t>512495575</t>
  </si>
  <si>
    <t xml:space="preserve">Montáž závitových armatur  se 2 závity G 6/4 (DN 40)</t>
  </si>
  <si>
    <t>191</t>
  </si>
  <si>
    <t>48466563</t>
  </si>
  <si>
    <t>armatura uzavírací kulový kohout 2"</t>
  </si>
  <si>
    <t>1651849775</t>
  </si>
  <si>
    <t>192</t>
  </si>
  <si>
    <t>734209118</t>
  </si>
  <si>
    <t>Montáž armatury závitové s dvěma závity G 2</t>
  </si>
  <si>
    <t>-1768074440</t>
  </si>
  <si>
    <t xml:space="preserve">Montáž závitových armatur  se 2 závity G 2 (DN 50)</t>
  </si>
  <si>
    <t>193</t>
  </si>
  <si>
    <t>734209119</t>
  </si>
  <si>
    <t>Montáž armatury závitové s dvěma závity G 2 1/2</t>
  </si>
  <si>
    <t>-2004278949</t>
  </si>
  <si>
    <t xml:space="preserve">Montáž závitových armatur  se 2 závity G 2 1/2 (DN 65)</t>
  </si>
  <si>
    <t>194</t>
  </si>
  <si>
    <t>734209120</t>
  </si>
  <si>
    <t>Montáž armatury závitové s dvěma závity G 3</t>
  </si>
  <si>
    <t>-649075565</t>
  </si>
  <si>
    <t xml:space="preserve">Montáž závitových armatur  se 2 závity G 3 (DN 80)</t>
  </si>
  <si>
    <t>195</t>
  </si>
  <si>
    <t>M-VL-004</t>
  </si>
  <si>
    <t>Kulový kohout přírubový DN15/PN40, teplota max. 200°C</t>
  </si>
  <si>
    <t>160837483</t>
  </si>
  <si>
    <t>196</t>
  </si>
  <si>
    <t>734411127</t>
  </si>
  <si>
    <t>Teploměr technický s pevným stonkem a jímkou zadní připojení průměr 100 mm délky 100 mm</t>
  </si>
  <si>
    <t>-2002043078</t>
  </si>
  <si>
    <t>Teploměry technické s pevným stonkem a jímkou zadní připojení (axiální) průměr 100 mm délka stonku 100 mm</t>
  </si>
  <si>
    <t>Poznámka k položce:_x000d_
0-120°C</t>
  </si>
  <si>
    <t>197</t>
  </si>
  <si>
    <t>-1539312892</t>
  </si>
  <si>
    <t>Poznámka k položce:_x000d_
0-200°C</t>
  </si>
  <si>
    <t>198</t>
  </si>
  <si>
    <t>734421102.vl</t>
  </si>
  <si>
    <t>Tlakoměr s pevným stonkem a zpětnou klapkou tlak 0-40 bar průměr 100 mm spodní připojení</t>
  </si>
  <si>
    <t>1213172948</t>
  </si>
  <si>
    <t>Tlakoměry s pevným stonkem a zpětnou klapkou spodní připojení (radiální) tlaku 0–16 bar průměru 63 mm</t>
  </si>
  <si>
    <t>199</t>
  </si>
  <si>
    <t>734494213</t>
  </si>
  <si>
    <t>Návarek s trubkovým závitem G 1/2</t>
  </si>
  <si>
    <t>-677972556</t>
  </si>
  <si>
    <t>Měřicí armatury návarky s trubkovým závitem G 1/2</t>
  </si>
  <si>
    <t>200</t>
  </si>
  <si>
    <t>734494213.vl</t>
  </si>
  <si>
    <t>-8292517</t>
  </si>
  <si>
    <t>Měřicí armatury návarky s trubkovým závitem G 1/2
- šikmý</t>
  </si>
  <si>
    <t>767</t>
  </si>
  <si>
    <t>Konstrukce zámečnické</t>
  </si>
  <si>
    <t>201</t>
  </si>
  <si>
    <t>42391509</t>
  </si>
  <si>
    <t>třmen kruhový DN 100</t>
  </si>
  <si>
    <t>-1903265173</t>
  </si>
  <si>
    <t>202</t>
  </si>
  <si>
    <t>42391508</t>
  </si>
  <si>
    <t>třmen kruhový DN 80</t>
  </si>
  <si>
    <t>-1367497767</t>
  </si>
  <si>
    <t>203</t>
  </si>
  <si>
    <t>42391504</t>
  </si>
  <si>
    <t>třmen kruhový DN 32</t>
  </si>
  <si>
    <t>-1285693762</t>
  </si>
  <si>
    <t>204</t>
  </si>
  <si>
    <t>42391513</t>
  </si>
  <si>
    <t>třmen kruhový DN 250</t>
  </si>
  <si>
    <t>-2116856412</t>
  </si>
  <si>
    <t>205</t>
  </si>
  <si>
    <t>STL.TYP130600.10</t>
  </si>
  <si>
    <t>objímka ocelová dvojdílná typ 13 0600 DN 125</t>
  </si>
  <si>
    <t>-1142801644</t>
  </si>
  <si>
    <t>206</t>
  </si>
  <si>
    <t>42390146</t>
  </si>
  <si>
    <t>objímka potrubí dvoušroubová M8 48–53 6/4"</t>
  </si>
  <si>
    <t>-396678810</t>
  </si>
  <si>
    <t>207</t>
  </si>
  <si>
    <t>42390150</t>
  </si>
  <si>
    <t>objímka potrubí dvoušroubová M8/M10 78-78 2 1/2"</t>
  </si>
  <si>
    <t>408493032</t>
  </si>
  <si>
    <t>208</t>
  </si>
  <si>
    <t>42390152</t>
  </si>
  <si>
    <t>objímka potrubí dvoušroubová M8/M10 87-92 3"</t>
  </si>
  <si>
    <t>-1909336995</t>
  </si>
  <si>
    <t>209</t>
  </si>
  <si>
    <t>42390163</t>
  </si>
  <si>
    <t>objímka potrubí dvoušroubová M8/M10 210–219</t>
  </si>
  <si>
    <t>1331598781</t>
  </si>
  <si>
    <t>210</t>
  </si>
  <si>
    <t>42390165</t>
  </si>
  <si>
    <t>objímka potrubí dvoušroubová M12/M16 267–277</t>
  </si>
  <si>
    <t>-72518864</t>
  </si>
  <si>
    <t>211</t>
  </si>
  <si>
    <t>767995111</t>
  </si>
  <si>
    <t>Montáž ostatních atypických zámečnických konstrukcí hmotnosti do 5 kg</t>
  </si>
  <si>
    <t>-1383650334</t>
  </si>
  <si>
    <t>212</t>
  </si>
  <si>
    <t>767995112</t>
  </si>
  <si>
    <t>Montáž atypických zámečnických konstrukcí hmotnosti do 10 kg</t>
  </si>
  <si>
    <t>CS ÚRS 2017 02</t>
  </si>
  <si>
    <t>1920247789</t>
  </si>
  <si>
    <t>Montáž ostatních atypických zámečnických konstrukcí hmotnosti přes 5 do 10 kg</t>
  </si>
  <si>
    <t>213</t>
  </si>
  <si>
    <t>767995113</t>
  </si>
  <si>
    <t>Montáž atypických zámečnických konstrukcí hmotnosti do 20 kg</t>
  </si>
  <si>
    <t>-923746872</t>
  </si>
  <si>
    <t>Montáž ostatních atypických zámečnických konstrukcí hmotnosti přes 10 do 20 kg</t>
  </si>
  <si>
    <t>214</t>
  </si>
  <si>
    <t>767996702</t>
  </si>
  <si>
    <t>Demontáž ostatních zámečnických konstrukcí o hmotnosti jednotlivých dílů řezáním přes 50 do 100 kg</t>
  </si>
  <si>
    <t>-524961356</t>
  </si>
  <si>
    <t>215</t>
  </si>
  <si>
    <t>998767102</t>
  </si>
  <si>
    <t>Přesun hmot tonážní pro zámečnické konstrukce v objektech v do 12 m</t>
  </si>
  <si>
    <t>CS ÚRS 2019 01</t>
  </si>
  <si>
    <t>343646424</t>
  </si>
  <si>
    <t xml:space="preserve">Přesun hmot pro zámečnické konstrukce  stanovený z hmotnosti přesunovaného materiálu vodorovná dopravní vzdálenost do 50 m v objektech výšky přes 6 do 12 m</t>
  </si>
  <si>
    <t>216</t>
  </si>
  <si>
    <t>M-VL-39</t>
  </si>
  <si>
    <t>Drobný montážní a kotvící materiál</t>
  </si>
  <si>
    <t>-1188108286</t>
  </si>
  <si>
    <t>Drobný montání materiál</t>
  </si>
  <si>
    <t>783</t>
  </si>
  <si>
    <t>Dokončovací práce - nátěry</t>
  </si>
  <si>
    <t>217</t>
  </si>
  <si>
    <t>783314101</t>
  </si>
  <si>
    <t>Základní nátěr zámečnických konstrukcí jednonásobný syntetický</t>
  </si>
  <si>
    <t>932433619</t>
  </si>
  <si>
    <t>Poznámka k položce:_x000d_
včetně nátěru potrubí pod izolací</t>
  </si>
  <si>
    <t>218</t>
  </si>
  <si>
    <t>783317101</t>
  </si>
  <si>
    <t>Krycí nátěr (email) zámečnických konstrukcí jednonásobný syntetický standardní</t>
  </si>
  <si>
    <t>1074324289</t>
  </si>
  <si>
    <t>OST</t>
  </si>
  <si>
    <t>Ostatní</t>
  </si>
  <si>
    <t>219</t>
  </si>
  <si>
    <t>1003</t>
  </si>
  <si>
    <t>Proplach potrubních rozvodů, včetně vyčištění všech filtrů</t>
  </si>
  <si>
    <t>hod</t>
  </si>
  <si>
    <t>262144</t>
  </si>
  <si>
    <t>-1550044639</t>
  </si>
  <si>
    <t>220</t>
  </si>
  <si>
    <t>1004</t>
  </si>
  <si>
    <t>Vypouštění systému,vč.pitné vody</t>
  </si>
  <si>
    <t>1016880710</t>
  </si>
  <si>
    <t>221</t>
  </si>
  <si>
    <t>1005</t>
  </si>
  <si>
    <t>Napouštění systému, včetně odvzdušnění vč.pitné vody</t>
  </si>
  <si>
    <t>2004426209</t>
  </si>
  <si>
    <t>222</t>
  </si>
  <si>
    <t>1007.1.1</t>
  </si>
  <si>
    <t>Návrh provozního řádu</t>
  </si>
  <si>
    <t>-1184641233</t>
  </si>
  <si>
    <t>223</t>
  </si>
  <si>
    <t>1007.2</t>
  </si>
  <si>
    <t>Zaregulování</t>
  </si>
  <si>
    <t>-1119530527</t>
  </si>
  <si>
    <t>224</t>
  </si>
  <si>
    <t>1017</t>
  </si>
  <si>
    <t>Provozní zkouška (dilatační + topná) dle ČSN 06 0310</t>
  </si>
  <si>
    <t>-800255358</t>
  </si>
  <si>
    <t>225</t>
  </si>
  <si>
    <t>1018</t>
  </si>
  <si>
    <t>Funkční zkoušky</t>
  </si>
  <si>
    <t>-1352790292</t>
  </si>
  <si>
    <t>226</t>
  </si>
  <si>
    <t>1019</t>
  </si>
  <si>
    <t>Zkušební provoz</t>
  </si>
  <si>
    <t>480897498</t>
  </si>
  <si>
    <t>227</t>
  </si>
  <si>
    <t>1023</t>
  </si>
  <si>
    <t>vizuální kontrola svárů (dle ČSN EN ISO 17 637 a ČSN EN 13018) v rozsahu dle ČSN EN 13480 - rozsah 100%</t>
  </si>
  <si>
    <t>-253331792</t>
  </si>
  <si>
    <t>Vizuální kontrola svarů dle ČSN EN ISO 17637 a ČSN EN 13018 (100%)</t>
  </si>
  <si>
    <t>228</t>
  </si>
  <si>
    <t>1028.1</t>
  </si>
  <si>
    <t>Zaškolení obsluhy</t>
  </si>
  <si>
    <t>-1459342785</t>
  </si>
  <si>
    <t>229</t>
  </si>
  <si>
    <t>1029</t>
  </si>
  <si>
    <t>Fotodokumentace</t>
  </si>
  <si>
    <t>-1710723369</t>
  </si>
  <si>
    <t>230</t>
  </si>
  <si>
    <t>1030</t>
  </si>
  <si>
    <t>Výrobní dokumentace (dílenská)</t>
  </si>
  <si>
    <t>-656161712</t>
  </si>
  <si>
    <t>Dokumentace skutečného provedení</t>
  </si>
  <si>
    <t>231</t>
  </si>
  <si>
    <t>1031</t>
  </si>
  <si>
    <t>Požární hlídka - po ukončení sváření po pracovní době</t>
  </si>
  <si>
    <t>1530316494</t>
  </si>
  <si>
    <t>232</t>
  </si>
  <si>
    <t>1032</t>
  </si>
  <si>
    <t>Dodavatelská dokumentace pro předání stavby</t>
  </si>
  <si>
    <t>272816253</t>
  </si>
  <si>
    <t>U</t>
  </si>
  <si>
    <t>Upozornění</t>
  </si>
  <si>
    <t>233</t>
  </si>
  <si>
    <t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</t>
  </si>
  <si>
    <t>-1661167569</t>
  </si>
  <si>
    <t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  se souhlasem zadavatele veškeré potřebné informace, nutné pro zodpovědné stanovení nabídkové ceny.</t>
  </si>
  <si>
    <t>234</t>
  </si>
  <si>
    <t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</t>
  </si>
  <si>
    <t>1477774866</t>
  </si>
  <si>
    <t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t>
  </si>
  <si>
    <t>235</t>
  </si>
  <si>
    <t>Součástí nabídkové ceny je rovněž tzv. dodavatelská příprava stavby a dodavatelská dokumentace, kterou je nutno předložit technickému dozoru investora, případně zástupci projektanta.</t>
  </si>
  <si>
    <t>-581295953</t>
  </si>
  <si>
    <t>236</t>
  </si>
  <si>
    <t>Bude-li dodavatel poskytovat projektovou dokumentaci k ocenění svým subdodavatelům, je nutno jej seznámit se všemi skutečnostmi a podmínkami, určenými pro stanovení celkových nákladů i jednotkové ceny.</t>
  </si>
  <si>
    <t>546084768</t>
  </si>
  <si>
    <t>237</t>
  </si>
  <si>
    <t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</t>
  </si>
  <si>
    <t>-1244666234</t>
  </si>
  <si>
    <t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povinen ji doplnit  do nabídky a ocenit ji.</t>
  </si>
  <si>
    <t>238</t>
  </si>
  <si>
    <t>Výkazy výměr izolací a oplechování jsou bez technologických přídavků a prořezů</t>
  </si>
  <si>
    <t>1831775457</t>
  </si>
  <si>
    <t>Výkazy výměr jsou bez technologických přídavků a prořezů</t>
  </si>
  <si>
    <t xml:space="preserve">350/20_PS1.2 -  Elektro a MaR</t>
  </si>
  <si>
    <t>1 - ŘÍDICÍ STANICE</t>
  </si>
  <si>
    <t xml:space="preserve">    1.1 - Rozvaděč DMR1 (AI 29; DI 35; AO 9; DO 10)</t>
  </si>
  <si>
    <t>2 - ROZVADĚČE</t>
  </si>
  <si>
    <t>3 - KABELY</t>
  </si>
  <si>
    <t>4 - MONTÁŽNÍ MATERIÁL, ZAŘÍZENÍ</t>
  </si>
  <si>
    <t>5 - POLNÍ INSTRUMENTACE</t>
  </si>
  <si>
    <t>6 - SOFTWARE</t>
  </si>
  <si>
    <t>7 - OSTATNÍ</t>
  </si>
  <si>
    <t>ŘÍDICÍ STANICE</t>
  </si>
  <si>
    <t>1.1</t>
  </si>
  <si>
    <t>Rozvaděč DMR1 (AI 29; DI 35; AO 9; DO 10)</t>
  </si>
  <si>
    <t>1.1.1</t>
  </si>
  <si>
    <t>I/O modul, 10-bodový IOM: 8 UI, 2 AO, FC Bus a SA Bus, napájení 24 VAC</t>
  </si>
  <si>
    <t>267618848</t>
  </si>
  <si>
    <t>Poznámka k položce:_x000d_
např: Johnson Controls MS-IOM2723</t>
  </si>
  <si>
    <t>1.1.2</t>
  </si>
  <si>
    <t>I/O modul, 16-bodový IOM: 16 BI, FC Bus a SA Bus, napájení 24 VAC</t>
  </si>
  <si>
    <t>1819098023</t>
  </si>
  <si>
    <t>Poznámka k položce:_x000d_
např: Johnson Controls MS-IOM3723</t>
  </si>
  <si>
    <t>ROZVADĚČE</t>
  </si>
  <si>
    <t>2.1.1</t>
  </si>
  <si>
    <t>Montáž rozvaděče RM1</t>
  </si>
  <si>
    <t>kpt</t>
  </si>
  <si>
    <t>-1266987157</t>
  </si>
  <si>
    <t>2.1.2</t>
  </si>
  <si>
    <t>rozvaděč RM1</t>
  </si>
  <si>
    <t>-530389243</t>
  </si>
  <si>
    <t>Poznámka k položce:_x000d_
Rozvaděč bude tvořen oceloplechovou skříní o rozměrech 2000x800x400 (v x š x h) s krytím IP54/20 s kapsou na dokumentaci a montážní deskou. Rozvaděč bude umístěn na soklu 100mm. V rozvaděči bude instalován hlavní vypínač s ovládáním na dveřích rozvaděče, přepětová ochrana typu 1 a 2, jistící prvky (jističe a proudové chrániče), spínací přístroje (impulsní relé a stykače), PE a N můstky. V rozvaděči bude také umístěn elektroměr pro měření spotřeby ATS. Všechny vstupující a vystupující kabely budou zakončeny na svorkovnicích. Přívody a vývody budou provedeny shora přes kabelové vývodky.</t>
  </si>
  <si>
    <t>2.2.1</t>
  </si>
  <si>
    <t>Montáž rozvaděče DMR1</t>
  </si>
  <si>
    <t>-1192018879</t>
  </si>
  <si>
    <t>2.2.2</t>
  </si>
  <si>
    <t>rozvaděč DMR1</t>
  </si>
  <si>
    <t>9644936</t>
  </si>
  <si>
    <t>Poznámka k položce:_x000d_
Rozvaděč bude tvořen oceloplechovou skříní o rozměrech 2000x800x400 (v x š x h), IP54/20 s kapsou na dokumentaci. Rozvaděč bude umístěn na soklu 100mm. Ventilace rozvaděče bude navržena v závislosti na ztrátovém výkonu rozvaděče (v rozvaděči budou umístěny FM pro oběhové čerpadla). Rozvaděč bude vybaven také vlastním osvětlením. Rozvaděč bude vyzbrojen hlavním vypínačem, zdrojem 230VAC/24VDC, transformátorem 230VAC/24VAC, jisticími obvody zdroje, jistícími a ovládacími vývody pro pohony regulačních ventilů, jistícími a ovládacími obvody, přepěťovou ochranou typ 2 + 3, ovládacími a signalizačními prvky na panelu rozvaděče, svorkovnicemi pro připojení pohonů, polní instrumentace. Dále bude obsahovat řídící systém dle požadované konfigurace vstupů a výstupů, komunikačních rozhraní. Přívody a vývody budou provedeny shora přes kabelové vývodky. Rozvaděč bude vybaven dle potřeby napájených zařízení viz. Tabulka strojů a zařízení.</t>
  </si>
  <si>
    <t>2.3.1</t>
  </si>
  <si>
    <t>Montáž elektroměrového rozvaděče</t>
  </si>
  <si>
    <t>1097506011</t>
  </si>
  <si>
    <t>2.3.2</t>
  </si>
  <si>
    <t>elektroměrový rozvaděč RE</t>
  </si>
  <si>
    <t>1610250289</t>
  </si>
  <si>
    <t>Poznámka k položce:_x000d_
Elektroměrový rozvaděč o rozměrech 640x470x250mm (VxŠxH) pro jeden dvousazbový třífázový elektroměr s hlavním jističem 63A. Rozvaděč bude vybaven 1x svorkovnice PEN, 1x 1f. jistič B2A pro HDO, řadové svorky, přístroje na elektroměrové desce s plombovatelným krytem jističů, průřez vývodních vodičů 25mm2, IP44/20. Rozvaděč bude umístěn do výklenku. Pro distribuční společnost ČEZ.</t>
  </si>
  <si>
    <t>KABELY</t>
  </si>
  <si>
    <t>3.1.1</t>
  </si>
  <si>
    <t>Montáž a ukončení silového kabelu CYKY</t>
  </si>
  <si>
    <t>2037174260</t>
  </si>
  <si>
    <t>3.1.2</t>
  </si>
  <si>
    <t>CYKY-J 3x1,5</t>
  </si>
  <si>
    <t>-1516734215</t>
  </si>
  <si>
    <t>3.10.1</t>
  </si>
  <si>
    <t>Montáž a ukončení silového kabelu 2YSLCY</t>
  </si>
  <si>
    <t>-895215884</t>
  </si>
  <si>
    <t>3.10.2</t>
  </si>
  <si>
    <t>2YSLCY-J 4x2,5</t>
  </si>
  <si>
    <t>-375825621</t>
  </si>
  <si>
    <t>3.11.1</t>
  </si>
  <si>
    <t>Montáž a ukončení ovládacího kabelu JYTY</t>
  </si>
  <si>
    <t>1640228360</t>
  </si>
  <si>
    <t>3.11.2</t>
  </si>
  <si>
    <t>JYTY-O 2x1</t>
  </si>
  <si>
    <t>415570133</t>
  </si>
  <si>
    <t>3.12.1</t>
  </si>
  <si>
    <t>-1840717810</t>
  </si>
  <si>
    <t>3.12.2</t>
  </si>
  <si>
    <t>JYTY-O 4x1</t>
  </si>
  <si>
    <t>1637128696</t>
  </si>
  <si>
    <t>3.13.1</t>
  </si>
  <si>
    <t>1184971476</t>
  </si>
  <si>
    <t>3.13.2</t>
  </si>
  <si>
    <t>JYTY-O 7x1</t>
  </si>
  <si>
    <t>-9108692</t>
  </si>
  <si>
    <t>3.14.1</t>
  </si>
  <si>
    <t>Montáž a ukončení sdělovacího kabelu J-Y(st)Y</t>
  </si>
  <si>
    <t>-998051098</t>
  </si>
  <si>
    <t>3.14.2</t>
  </si>
  <si>
    <t>J-Y(st)Y 2x2x0,8</t>
  </si>
  <si>
    <t>911881934</t>
  </si>
  <si>
    <t>3.15.1</t>
  </si>
  <si>
    <t>Montáž a ukončení silového vodiče CYA</t>
  </si>
  <si>
    <t>-225366382</t>
  </si>
  <si>
    <t>3.15.2</t>
  </si>
  <si>
    <t>CYA 4</t>
  </si>
  <si>
    <t>1869972039</t>
  </si>
  <si>
    <t>3.16.1</t>
  </si>
  <si>
    <t>413280470</t>
  </si>
  <si>
    <t>3.16.2</t>
  </si>
  <si>
    <t>CYA 6</t>
  </si>
  <si>
    <t>1427143752</t>
  </si>
  <si>
    <t>3.17.1</t>
  </si>
  <si>
    <t>183123127</t>
  </si>
  <si>
    <t>3.17.2</t>
  </si>
  <si>
    <t>CYA 10</t>
  </si>
  <si>
    <t>818983221</t>
  </si>
  <si>
    <t>3.2.1</t>
  </si>
  <si>
    <t>592228920</t>
  </si>
  <si>
    <t>12</t>
  </si>
  <si>
    <t>3.2.2</t>
  </si>
  <si>
    <t>CYKY-J 3x2,5</t>
  </si>
  <si>
    <t>-635446637</t>
  </si>
  <si>
    <t>3.3.1</t>
  </si>
  <si>
    <t>-2007745293</t>
  </si>
  <si>
    <t>3.3.2</t>
  </si>
  <si>
    <t>CYKY-J 4x1,5</t>
  </si>
  <si>
    <t>1732749861</t>
  </si>
  <si>
    <t>3.4.1</t>
  </si>
  <si>
    <t>706343848</t>
  </si>
  <si>
    <t>3.4.2</t>
  </si>
  <si>
    <t>CYKY-J 4x4</t>
  </si>
  <si>
    <t>-1790327868</t>
  </si>
  <si>
    <t>17</t>
  </si>
  <si>
    <t>3.5.1</t>
  </si>
  <si>
    <t>-1788117023</t>
  </si>
  <si>
    <t>18</t>
  </si>
  <si>
    <t>3.5.2</t>
  </si>
  <si>
    <t>CYKY-J 4x10</t>
  </si>
  <si>
    <t>725801985</t>
  </si>
  <si>
    <t>19</t>
  </si>
  <si>
    <t>3.6.1</t>
  </si>
  <si>
    <t>1092706575</t>
  </si>
  <si>
    <t>20</t>
  </si>
  <si>
    <t>3.6.2</t>
  </si>
  <si>
    <t>CYKY-J 4x25</t>
  </si>
  <si>
    <t>-399531597</t>
  </si>
  <si>
    <t>3.7.1</t>
  </si>
  <si>
    <t>1467502298</t>
  </si>
  <si>
    <t>3.7.2</t>
  </si>
  <si>
    <t>CYKY-J 5x10</t>
  </si>
  <si>
    <t>518738516</t>
  </si>
  <si>
    <t>3.8.1</t>
  </si>
  <si>
    <t>1061447332</t>
  </si>
  <si>
    <t>3.8.2</t>
  </si>
  <si>
    <t>CYKY-O 2x1,5</t>
  </si>
  <si>
    <t>394683885</t>
  </si>
  <si>
    <t>3.9.1</t>
  </si>
  <si>
    <t>-506276067</t>
  </si>
  <si>
    <t>3.9.2</t>
  </si>
  <si>
    <t>CYKY-O 4x1,5</t>
  </si>
  <si>
    <t>-1479208914</t>
  </si>
  <si>
    <t>MONTÁŽNÍ MATERIÁL, ZAŘÍZENÍ</t>
  </si>
  <si>
    <t>4.1.1</t>
  </si>
  <si>
    <t>Montáž kabelového drátěného žlabu, 400x60mm</t>
  </si>
  <si>
    <t>1360287590</t>
  </si>
  <si>
    <t>4.1.2</t>
  </si>
  <si>
    <t>kabelový drátěný žlab, 400x60mm, včetně nosných konstrukcí a spojovacích dílů, dělící přepážka</t>
  </si>
  <si>
    <t>1422847561</t>
  </si>
  <si>
    <t>4.10.1</t>
  </si>
  <si>
    <t>Montáž přasazeného LED svítidla</t>
  </si>
  <si>
    <t>1406389299</t>
  </si>
  <si>
    <t>4.10.2</t>
  </si>
  <si>
    <t>přisazené LED svítidlo, 1x24W, 2100lm, 4500K, IP40</t>
  </si>
  <si>
    <t>2066610244</t>
  </si>
  <si>
    <t>4.11.1</t>
  </si>
  <si>
    <t>-913570331</t>
  </si>
  <si>
    <t>4.11.2</t>
  </si>
  <si>
    <t>přisazené LED svítidlo, 1x24W, 2100lm, 4500K, IP44</t>
  </si>
  <si>
    <t>-206952397</t>
  </si>
  <si>
    <t>4.12.1</t>
  </si>
  <si>
    <t>Montáž vypínače řazení 1</t>
  </si>
  <si>
    <t>2074634154</t>
  </si>
  <si>
    <t>4.12.2</t>
  </si>
  <si>
    <t>vypínač řazení 1 , kompletní 230VAC/10A (strojek, rámeček, kryt)</t>
  </si>
  <si>
    <t>-1125249344</t>
  </si>
  <si>
    <t>4.13.1</t>
  </si>
  <si>
    <t>478287983</t>
  </si>
  <si>
    <t>4.13.2</t>
  </si>
  <si>
    <t>vypínač řazení 1 , kompletní 230VAC/10A (strojek, rámeček, kryt) IP44</t>
  </si>
  <si>
    <t>1502655379</t>
  </si>
  <si>
    <t>4.14.1</t>
  </si>
  <si>
    <t>Montáž vypínače řazení 6</t>
  </si>
  <si>
    <t>-439585462</t>
  </si>
  <si>
    <t>4.14.2</t>
  </si>
  <si>
    <t>vypínač řazení 6 , kompletní 230VAC/10A (strojek, rámeček, kryt)</t>
  </si>
  <si>
    <t>-705592694</t>
  </si>
  <si>
    <t>4.15.1</t>
  </si>
  <si>
    <t>-404154326</t>
  </si>
  <si>
    <t>4.15.2</t>
  </si>
  <si>
    <t>vypínač řazení 6 , kompletní 230VAC/10A (strojek, rámeček, kryt) IP44</t>
  </si>
  <si>
    <t>-682914772</t>
  </si>
  <si>
    <t>4.16.1</t>
  </si>
  <si>
    <t>Montáž zásuvky dvojité</t>
  </si>
  <si>
    <t>1995326379</t>
  </si>
  <si>
    <t>4.16.2</t>
  </si>
  <si>
    <t>zásuvka dvojitá , kompletní, 230VAC/16A (zásuvka, rámeček)</t>
  </si>
  <si>
    <t>2019534737</t>
  </si>
  <si>
    <t>4.17.1</t>
  </si>
  <si>
    <t>Montáž zásuvkové skříně</t>
  </si>
  <si>
    <t>-1212629181</t>
  </si>
  <si>
    <t>4.17.2</t>
  </si>
  <si>
    <t>zásuvková skříň, 1x400V/32A, 1x400V/16A, 2x230V/16A, s jištiči (1xB32/3, 1xB16/3, 2xB16/1) a chráničem 40/4/003</t>
  </si>
  <si>
    <t>1191237331</t>
  </si>
  <si>
    <t>4.18.1</t>
  </si>
  <si>
    <t>Montáž frekvenčního měniče</t>
  </si>
  <si>
    <t>561159958</t>
  </si>
  <si>
    <t>4.18.2</t>
  </si>
  <si>
    <t>frekvenční měnič, 5,5kW, 3x400V, IP20 (umístěno v rozvaděči MaR +DMR1)</t>
  </si>
  <si>
    <t>-568167472</t>
  </si>
  <si>
    <t>4.19</t>
  </si>
  <si>
    <t>Parametrizace frekvenčního měniče</t>
  </si>
  <si>
    <t>347504664</t>
  </si>
  <si>
    <t>4.2.1</t>
  </si>
  <si>
    <t>Montáž kabelového drátěného žlabu, 150x60mm</t>
  </si>
  <si>
    <t>318315683</t>
  </si>
  <si>
    <t>4.2.2</t>
  </si>
  <si>
    <t>kabelový drátěný žlab, 150x60mm, včetně nosných konstrukcí a spojovacích dílů, dělící přepážka</t>
  </si>
  <si>
    <t>7236408</t>
  </si>
  <si>
    <t>4.20.1</t>
  </si>
  <si>
    <t>Montáž hlavní ochranné přípojnice</t>
  </si>
  <si>
    <t>1694235186</t>
  </si>
  <si>
    <t>4.20.2</t>
  </si>
  <si>
    <t>hlavní ochranná přípojnice; 5 svorek pro kabely o průřezu 2,5÷16mm2, 3 svorky pro kabel 16÷95mm2 nebo drát Rd 8÷10mm, 1 svorka pro pásek FeZn 30x4mm</t>
  </si>
  <si>
    <t>1616555524</t>
  </si>
  <si>
    <t>4.21.1</t>
  </si>
  <si>
    <t>Montáž zemnicího pásu</t>
  </si>
  <si>
    <t>531046693</t>
  </si>
  <si>
    <t>4.21.2</t>
  </si>
  <si>
    <t>pás zemnící 30x4mm FeZn</t>
  </si>
  <si>
    <t>-287772773</t>
  </si>
  <si>
    <t>4.22.1</t>
  </si>
  <si>
    <t>Montáž zemnicí tyče</t>
  </si>
  <si>
    <t>847817385</t>
  </si>
  <si>
    <t>4.22.2</t>
  </si>
  <si>
    <t>tyč zemnicí, 2m, FeZn</t>
  </si>
  <si>
    <t>161568612</t>
  </si>
  <si>
    <t>4.23.1</t>
  </si>
  <si>
    <t>Montáž pomocného montážního materiálu</t>
  </si>
  <si>
    <t>917811821</t>
  </si>
  <si>
    <t>4.23.2</t>
  </si>
  <si>
    <t>sada pomocného montážní materiál (kab.průchodky, stah.pásky, hmoždinky ap.)</t>
  </si>
  <si>
    <t>1413496190</t>
  </si>
  <si>
    <t>4.3.1</t>
  </si>
  <si>
    <t>Montáž trubky elektroinstalační plastové ohebné</t>
  </si>
  <si>
    <t>-277386693</t>
  </si>
  <si>
    <t>4.3.2</t>
  </si>
  <si>
    <t>trubka elektroinstalační plastová ohebná prům.32 mm, včetně nosných konstrukcí, úchytů a spojovacích dílů</t>
  </si>
  <si>
    <t>-1368724876</t>
  </si>
  <si>
    <t>4.4.1</t>
  </si>
  <si>
    <t>Montáž trubky elektroinstalační plastové pevné</t>
  </si>
  <si>
    <t>1622658059</t>
  </si>
  <si>
    <t>4.4.2</t>
  </si>
  <si>
    <t>trubka elektroinstalační plastová pevná prům.32 mm, včetně nosných konstrukcí, úchytů a spojovacích dílů</t>
  </si>
  <si>
    <t>-845112514</t>
  </si>
  <si>
    <t>4.5.1</t>
  </si>
  <si>
    <t>Montáž lišty elektroinstalační</t>
  </si>
  <si>
    <t>252822362</t>
  </si>
  <si>
    <t>4.5.2</t>
  </si>
  <si>
    <t>lišta elektroinstalační hranatá 40x20mm, včetně upevňovacího a montážního materiálu</t>
  </si>
  <si>
    <t>-217266710</t>
  </si>
  <si>
    <t>4.6.1</t>
  </si>
  <si>
    <t>Montáž krabicové rozvodky</t>
  </si>
  <si>
    <t>-1061145090</t>
  </si>
  <si>
    <t>4.6.2</t>
  </si>
  <si>
    <t>kabelová krabicová rozvodka 88x88x53 mm (šxvxh),skříň s předlisy, 5x svorka 1,5-2,5mm2, povrch stěny lze použít pro kabelové vývodky max. M 20, pro chráněné instalace, IP 65, RAL 7035, Materiál - termoplast</t>
  </si>
  <si>
    <t>-403082935</t>
  </si>
  <si>
    <t>4.7.1</t>
  </si>
  <si>
    <t>Montáž tlačítka nouzového zastavení</t>
  </si>
  <si>
    <t>-1051324442</t>
  </si>
  <si>
    <t>4.7.2</t>
  </si>
  <si>
    <t>tlačítko nouzového zastavení; tlačítko kompletní ve skříňce (skříňka pro řadovou zástavbu ovládacích a signalizačních prvků 1 pozice, s vývodkou, včetně NOT-AUS tlačítka - hřibové červené na žlutém podkladu, 2 rozpínací kontakty; včetně vývodek, IP66)</t>
  </si>
  <si>
    <t>812540500</t>
  </si>
  <si>
    <t>4.8.1</t>
  </si>
  <si>
    <t>Montáž stropního LED svítidla</t>
  </si>
  <si>
    <t>-71121471</t>
  </si>
  <si>
    <t>4.8.2</t>
  </si>
  <si>
    <t>stropní LED svítidlo, 1x53W, 7700lm, 4000K, IP65</t>
  </si>
  <si>
    <t>904509554</t>
  </si>
  <si>
    <t>4.9.1</t>
  </si>
  <si>
    <t>Montáž závesného lanka pro uchycení LED svítidla</t>
  </si>
  <si>
    <t>-100188050</t>
  </si>
  <si>
    <t>4.9.2</t>
  </si>
  <si>
    <t>závěsné lanka pro uchycení stropního LED svítidla, dva závěsné body, délka do 3m, včetně upevňovacího příslušenství</t>
  </si>
  <si>
    <t>82242869</t>
  </si>
  <si>
    <t>POLNÍ INSTRUMENTACE</t>
  </si>
  <si>
    <t>5.1.1</t>
  </si>
  <si>
    <t>Montáž odporového snímače teploty</t>
  </si>
  <si>
    <t>-292350532</t>
  </si>
  <si>
    <t>5.1.2</t>
  </si>
  <si>
    <t>odporový snímač teploty, 4÷20mA, prostorový plastový, 0÷60°C, včetně držáku na zeď</t>
  </si>
  <si>
    <t>-2133646739</t>
  </si>
  <si>
    <t>5.10</t>
  </si>
  <si>
    <t>Připojení servopohonů ventilů (servopohony dodávkou Technologie)</t>
  </si>
  <si>
    <t>-325574628</t>
  </si>
  <si>
    <t>5.11.1</t>
  </si>
  <si>
    <t>Montáž servisního vypínače před čerpadlo</t>
  </si>
  <si>
    <t>422567643</t>
  </si>
  <si>
    <t>5.11.2</t>
  </si>
  <si>
    <t>servisní vypínač před čerpadlo 1f/20A</t>
  </si>
  <si>
    <t>-8635180</t>
  </si>
  <si>
    <t>5.12.1</t>
  </si>
  <si>
    <t>1911763570</t>
  </si>
  <si>
    <t>5.12.2</t>
  </si>
  <si>
    <t>servisní vypínač před čerpadlo 3f/20A</t>
  </si>
  <si>
    <t>-1709355613</t>
  </si>
  <si>
    <t>5.13</t>
  </si>
  <si>
    <t>Připojení 1f motoru</t>
  </si>
  <si>
    <t>-1585011267</t>
  </si>
  <si>
    <t>5.14</t>
  </si>
  <si>
    <t>Připojení 3f motoru</t>
  </si>
  <si>
    <t>1018347856</t>
  </si>
  <si>
    <t>5.2.1</t>
  </si>
  <si>
    <t>277318835</t>
  </si>
  <si>
    <t>5.2.2</t>
  </si>
  <si>
    <t>odporový snímač teploty, 4÷20mA, venkovní plastový, -30÷60°C, IP65, včetně držáku na zeď</t>
  </si>
  <si>
    <t>1043694766</t>
  </si>
  <si>
    <t>5.3.1</t>
  </si>
  <si>
    <t>-839482643</t>
  </si>
  <si>
    <t>5.3.2</t>
  </si>
  <si>
    <t>odporový snímač teploty, 4÷20mA, se stonkem a s plastovou hlavicí , délka stonku 70mm, rozsah 0÷100°C, včetně jímky, šroubení G1/2"</t>
  </si>
  <si>
    <t>2127182351</t>
  </si>
  <si>
    <t>5.4.1</t>
  </si>
  <si>
    <t>1684913112</t>
  </si>
  <si>
    <t>5.4.2</t>
  </si>
  <si>
    <t>odporový snímač teploty, 4÷20mA, se stonkem a s plastovou hlavicí , délka stonku 120mm, rozsah 0÷100°C, včetně jímky, šroubení G1/2"</t>
  </si>
  <si>
    <t>1515201777</t>
  </si>
  <si>
    <t>5.5.1</t>
  </si>
  <si>
    <t>263153446</t>
  </si>
  <si>
    <t>5.5.2</t>
  </si>
  <si>
    <t>odporový snímač teploty, 4÷20mA, se stonkem a s kovovou hlavicí , délka stonku 160mm, rozsah 0÷200°C, včetně jímky, šroubení G1/2"</t>
  </si>
  <si>
    <t>117716094</t>
  </si>
  <si>
    <t>5.6.1</t>
  </si>
  <si>
    <t>-975820834</t>
  </si>
  <si>
    <t>5.6.2</t>
  </si>
  <si>
    <t>odporový snímač teploty, 4÷20mA, se stonkem a s plastovou hlavicí , délka stonku 180mm, rozsah 0÷100°C, včetně jímky, šroubení G1/2"</t>
  </si>
  <si>
    <t>-1704058446</t>
  </si>
  <si>
    <t>5.7.1</t>
  </si>
  <si>
    <t>Montáž snímače tlaku</t>
  </si>
  <si>
    <t>1743489940</t>
  </si>
  <si>
    <t>5.7.2</t>
  </si>
  <si>
    <t>snímač tlaku, pro kapaliny, relativní tlak, 0÷10 bar, 0÷10VDC/3-vodič, přesnost 0,25% (Pn&gt;0.4bar), médium -45÷125°C, napájení v rozsahu 14-30VDC, elektrické připojení - konektor DIN 43650 (ISO 4400) IP65, mechanické připojení M20x1,5</t>
  </si>
  <si>
    <t>-441222618</t>
  </si>
  <si>
    <t>5.8.1</t>
  </si>
  <si>
    <t>Montáž snímače zaplavení</t>
  </si>
  <si>
    <t>295902707</t>
  </si>
  <si>
    <t>5.8.2</t>
  </si>
  <si>
    <t>snímač zaplavení určený k signalizaci poruchových stavů, napájení 24 V AC nebo 24 V DC, 1 VA. IP54, relový výstup a otevřený kolektor</t>
  </si>
  <si>
    <t>-1121442626</t>
  </si>
  <si>
    <t>5.9.1</t>
  </si>
  <si>
    <t>Montáž houkačky s opticko-akustickou signalizací</t>
  </si>
  <si>
    <t>758907999</t>
  </si>
  <si>
    <t>5.9.2</t>
  </si>
  <si>
    <t>houkačka s optickou-akustickou signalizací, 240VAC, trv. tón, oranžová, LED</t>
  </si>
  <si>
    <t>-1545622641</t>
  </si>
  <si>
    <t>SOFTWARE</t>
  </si>
  <si>
    <t>6.1</t>
  </si>
  <si>
    <t>Zpracování SW - nový uživatelský SW, včetně nové vizualizace na centrálním dispečinku provozovatele DISTEP F-M; pro programovatelnou podstanici +DMR1</t>
  </si>
  <si>
    <t>949428641</t>
  </si>
  <si>
    <t>6.2</t>
  </si>
  <si>
    <t>Integrace vodoměru přes rozhraní M-Bus</t>
  </si>
  <si>
    <t>-1576402773</t>
  </si>
  <si>
    <t>OSTATNÍ</t>
  </si>
  <si>
    <t>7.1</t>
  </si>
  <si>
    <t>Informační systém - štítky</t>
  </si>
  <si>
    <t>1024</t>
  </si>
  <si>
    <t>-157818162</t>
  </si>
  <si>
    <t>7.10</t>
  </si>
  <si>
    <t>Koordinace s ostatními profesemi</t>
  </si>
  <si>
    <t>924331705</t>
  </si>
  <si>
    <t>7.11</t>
  </si>
  <si>
    <t>Koordinace s dodavatelem PS</t>
  </si>
  <si>
    <t>518074074</t>
  </si>
  <si>
    <t>7.12</t>
  </si>
  <si>
    <t>Koordinace s projektantem projektové dokumentace</t>
  </si>
  <si>
    <t>1548264240</t>
  </si>
  <si>
    <t>7.13</t>
  </si>
  <si>
    <t>Zaškolení obsluhy, včetně předání katalogových listů a montážních návodů</t>
  </si>
  <si>
    <t>908306102</t>
  </si>
  <si>
    <t>7.14</t>
  </si>
  <si>
    <t>Úklid pracoviště po montáži, zapravení drobných stavebních nedodělků</t>
  </si>
  <si>
    <t>1273008140</t>
  </si>
  <si>
    <t>7.15</t>
  </si>
  <si>
    <t>Dílenská dokumentace</t>
  </si>
  <si>
    <t>882243321</t>
  </si>
  <si>
    <t>7.16</t>
  </si>
  <si>
    <t>Dodavatelská dokumentace</t>
  </si>
  <si>
    <t>482809</t>
  </si>
  <si>
    <t>7.17</t>
  </si>
  <si>
    <t>Dokumentace skutečného provedení stavby</t>
  </si>
  <si>
    <t>-2104880528</t>
  </si>
  <si>
    <t>7.2</t>
  </si>
  <si>
    <t>Lešení</t>
  </si>
  <si>
    <t>1419285203</t>
  </si>
  <si>
    <t>7.3</t>
  </si>
  <si>
    <t>Demontáž silového rozvaděče, včetně elektroinstalace (svítidla, zásuvky, zásuvkové skříně, kabeláž a kabelové trasy)</t>
  </si>
  <si>
    <t>-1630373024</t>
  </si>
  <si>
    <t>7.4</t>
  </si>
  <si>
    <t>Demontáž rozvaděče MaR, včetně komponentů MaR (polní instrumentace, kabeláž a kabelové trasy)</t>
  </si>
  <si>
    <t>1242855793</t>
  </si>
  <si>
    <t>7.5</t>
  </si>
  <si>
    <t>Likvidace nebezpečného odpadu, vzniklého při demontáži</t>
  </si>
  <si>
    <t>-4361657</t>
  </si>
  <si>
    <t>7.6</t>
  </si>
  <si>
    <t>Oživení a zprovoznění systému, zaregulování systému, požadované funkční zkoušky, nastavení parametrů regulovaných okruhů po vyhodnocení zkušebního provozu</t>
  </si>
  <si>
    <t>-71615652</t>
  </si>
  <si>
    <t>7.7</t>
  </si>
  <si>
    <t>Zkoušky a prohlídky elektrických rozvodů a zařízení, celková prohlídka a vyhotovení revizní zprávy pro objem montážních prací a ujištění o prohlášení o shodě dodaných komponentů</t>
  </si>
  <si>
    <t>219608519</t>
  </si>
  <si>
    <t>7.8</t>
  </si>
  <si>
    <t>Parametrizace a zkoušky komunikace</t>
  </si>
  <si>
    <t>1093087286</t>
  </si>
  <si>
    <t>7.9</t>
  </si>
  <si>
    <t>Inženýrská činnost</t>
  </si>
  <si>
    <t>-699946036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</si>
</sst>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350/20_R1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Výměníková stanice 1. máje Distep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'350-20_PS1.1 - Technologie'!J30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'350-20_PS1.1 - Technologie'!P126</f>
        <v>0</v>
      </c>
      <c r="AV95" s="125">
        <f>'350-20_PS1.1 - Technologie'!J33</f>
        <v>0</v>
      </c>
      <c r="AW95" s="125">
        <f>'350-20_PS1.1 - Technologie'!J34</f>
        <v>0</v>
      </c>
      <c r="AX95" s="125">
        <f>'350-20_PS1.1 - Technologie'!J35</f>
        <v>0</v>
      </c>
      <c r="AY95" s="125">
        <f>'350-20_PS1.1 - Technologie'!J36</f>
        <v>0</v>
      </c>
      <c r="AZ95" s="125">
        <f>'350-20_PS1.1 - Technologie'!F33</f>
        <v>0</v>
      </c>
      <c r="BA95" s="125">
        <f>'350-20_PS1.1 - Technologie'!F34</f>
        <v>0</v>
      </c>
      <c r="BB95" s="125">
        <f>'350-20_PS1.1 - Technologie'!F35</f>
        <v>0</v>
      </c>
      <c r="BC95" s="125">
        <f>'350-20_PS1.1 - Technologie'!F36</f>
        <v>0</v>
      </c>
      <c r="BD95" s="127">
        <f>'350-20_PS1.1 - Technologie'!F37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'350-20_PS1.2 -  Elektro a...'!J30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86</v>
      </c>
      <c r="AR96" s="123"/>
      <c r="AS96" s="129">
        <v>0</v>
      </c>
      <c r="AT96" s="130">
        <f>ROUND(SUM(AV96:AW96),2)</f>
        <v>0</v>
      </c>
      <c r="AU96" s="131">
        <f>'350-20_PS1.2 -  Elektro a...'!P124</f>
        <v>0</v>
      </c>
      <c r="AV96" s="130">
        <f>'350-20_PS1.2 -  Elektro a...'!J33</f>
        <v>0</v>
      </c>
      <c r="AW96" s="130">
        <f>'350-20_PS1.2 -  Elektro a...'!J34</f>
        <v>0</v>
      </c>
      <c r="AX96" s="130">
        <f>'350-20_PS1.2 -  Elektro a...'!J35</f>
        <v>0</v>
      </c>
      <c r="AY96" s="130">
        <f>'350-20_PS1.2 -  Elektro a...'!J36</f>
        <v>0</v>
      </c>
      <c r="AZ96" s="130">
        <f>'350-20_PS1.2 -  Elektro a...'!F33</f>
        <v>0</v>
      </c>
      <c r="BA96" s="130">
        <f>'350-20_PS1.2 -  Elektro a...'!F34</f>
        <v>0</v>
      </c>
      <c r="BB96" s="130">
        <f>'350-20_PS1.2 -  Elektro a...'!F35</f>
        <v>0</v>
      </c>
      <c r="BC96" s="130">
        <f>'350-20_PS1.2 -  Elektro a...'!F36</f>
        <v>0</v>
      </c>
      <c r="BD96" s="132">
        <f>'350-20_PS1.2 -  Elektro a...'!F37</f>
        <v>0</v>
      </c>
      <c r="BE96" s="7"/>
      <c r="BT96" s="128" t="s">
        <v>81</v>
      </c>
      <c r="BV96" s="128" t="s">
        <v>75</v>
      </c>
      <c r="BW96" s="128" t="s">
        <v>87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g6zYsth+0lATLJuiiC2rtDV+umbpyQGazinyTUB3pfiEOw7gnY3BgZQdE0lW8WMW6yTuGQo58L4kkJ5YjjZFJg==" hashValue="VBflR903QkvyMpXXv50Uzp6qcnWNref88VH3hHTzCDKmPX/E3l6juix/eR52hquDazy7IGOEV2Z4I453ip76Kg==" algorithmName="SHA-512" password="DCCC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350-20_PS1.1 - Technologie'!C2" display="/"/>
    <hyperlink ref="A96" location="'350-20_PS1.2 -  Elektro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Výměníková stanice 1. máje Distep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ROUND((SUM(BE126:BE638)),  2)</f>
        <v>0</v>
      </c>
      <c r="G33" s="35"/>
      <c r="H33" s="35"/>
      <c r="I33" s="152">
        <v>0.20999999999999999</v>
      </c>
      <c r="J33" s="151">
        <f>ROUND(((SUM(BE126:BE638))*I33),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ROUND((SUM(BF126:BF638)),  2)</f>
        <v>0</v>
      </c>
      <c r="G34" s="35"/>
      <c r="H34" s="35"/>
      <c r="I34" s="152">
        <v>0.14999999999999999</v>
      </c>
      <c r="J34" s="151">
        <f>ROUND(((SUM(BF126:BF638))*I34),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ROUND((SUM(BG126:BG638)),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ROUND((SUM(BH126:BH638)),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ROUND((SUM(BI126:BI638)),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Výměníková stanice 1. máje Distep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350/20_PS1.1 - Technologie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98</v>
      </c>
      <c r="E99" s="185"/>
      <c r="F99" s="185"/>
      <c r="G99" s="185"/>
      <c r="H99" s="185"/>
      <c r="I99" s="185"/>
      <c r="J99" s="186">
        <f>J249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J369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J408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J463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102</v>
      </c>
      <c r="E103" s="185"/>
      <c r="F103" s="185"/>
      <c r="G103" s="185"/>
      <c r="H103" s="185"/>
      <c r="I103" s="185"/>
      <c r="J103" s="186">
        <f>J558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103</v>
      </c>
      <c r="E104" s="185"/>
      <c r="F104" s="185"/>
      <c r="G104" s="185"/>
      <c r="H104" s="185"/>
      <c r="I104" s="185"/>
      <c r="J104" s="186">
        <f>J591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2"/>
      <c r="C105" s="183"/>
      <c r="D105" s="184" t="s">
        <v>104</v>
      </c>
      <c r="E105" s="185"/>
      <c r="F105" s="185"/>
      <c r="G105" s="185"/>
      <c r="H105" s="185"/>
      <c r="I105" s="185"/>
      <c r="J105" s="186">
        <f>J597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2"/>
      <c r="C106" s="183"/>
      <c r="D106" s="184" t="s">
        <v>105</v>
      </c>
      <c r="E106" s="185"/>
      <c r="F106" s="185"/>
      <c r="G106" s="185"/>
      <c r="H106" s="185"/>
      <c r="I106" s="185"/>
      <c r="J106" s="186">
        <f>J626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Výměníková stanice 1. máje Distep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89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350/20_PS1.1 - Technologie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4. 2. 2021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29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31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107</v>
      </c>
      <c r="D125" s="191" t="s">
        <v>58</v>
      </c>
      <c r="E125" s="191" t="s">
        <v>54</v>
      </c>
      <c r="F125" s="191" t="s">
        <v>55</v>
      </c>
      <c r="G125" s="191" t="s">
        <v>108</v>
      </c>
      <c r="H125" s="191" t="s">
        <v>109</v>
      </c>
      <c r="I125" s="191" t="s">
        <v>110</v>
      </c>
      <c r="J125" s="191" t="s">
        <v>93</v>
      </c>
      <c r="K125" s="192" t="s">
        <v>111</v>
      </c>
      <c r="L125" s="193"/>
      <c r="M125" s="97" t="s">
        <v>1</v>
      </c>
      <c r="N125" s="98" t="s">
        <v>37</v>
      </c>
      <c r="O125" s="98" t="s">
        <v>112</v>
      </c>
      <c r="P125" s="98" t="s">
        <v>113</v>
      </c>
      <c r="Q125" s="98" t="s">
        <v>114</v>
      </c>
      <c r="R125" s="98" t="s">
        <v>115</v>
      </c>
      <c r="S125" s="98" t="s">
        <v>116</v>
      </c>
      <c r="T125" s="99" t="s">
        <v>117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118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</f>
        <v>0</v>
      </c>
      <c r="Q126" s="101"/>
      <c r="R126" s="196">
        <f>R127</f>
        <v>11.797710000000002</v>
      </c>
      <c r="S126" s="101"/>
      <c r="T126" s="197">
        <f>T127</f>
        <v>27.427950000000003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72</v>
      </c>
      <c r="AU126" s="14" t="s">
        <v>95</v>
      </c>
      <c r="BK126" s="198">
        <f>BK127</f>
        <v>0</v>
      </c>
    </row>
    <row r="127" s="12" customFormat="1" ht="25.92" customHeight="1">
      <c r="A127" s="12"/>
      <c r="B127" s="199"/>
      <c r="C127" s="200"/>
      <c r="D127" s="201" t="s">
        <v>72</v>
      </c>
      <c r="E127" s="202" t="s">
        <v>119</v>
      </c>
      <c r="F127" s="202" t="s">
        <v>120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P128+P249+P369+P408+P463+P558+P591</f>
        <v>0</v>
      </c>
      <c r="Q127" s="207"/>
      <c r="R127" s="208">
        <f>R128+R249+R369+R408+R463+R558+R591</f>
        <v>11.797710000000002</v>
      </c>
      <c r="S127" s="207"/>
      <c r="T127" s="209">
        <f>T128+T249+T369+T408+T463+T558+T591</f>
        <v>27.427950000000003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83</v>
      </c>
      <c r="AT127" s="211" t="s">
        <v>72</v>
      </c>
      <c r="AU127" s="211" t="s">
        <v>73</v>
      </c>
      <c r="AY127" s="210" t="s">
        <v>121</v>
      </c>
      <c r="BK127" s="212">
        <f>BK128+BK249+BK369+BK408+BK463+BK558+BK591</f>
        <v>0</v>
      </c>
    </row>
    <row r="128" s="12" customFormat="1" ht="22.8" customHeight="1">
      <c r="A128" s="12"/>
      <c r="B128" s="199"/>
      <c r="C128" s="200"/>
      <c r="D128" s="201" t="s">
        <v>72</v>
      </c>
      <c r="E128" s="213" t="s">
        <v>122</v>
      </c>
      <c r="F128" s="213" t="s">
        <v>123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SUM(P129:P248)</f>
        <v>0</v>
      </c>
      <c r="Q128" s="207"/>
      <c r="R128" s="208">
        <f>SUM(R129:R248)</f>
        <v>1.8092800000000002</v>
      </c>
      <c r="S128" s="207"/>
      <c r="T128" s="209">
        <f>SUM(T129:T248)</f>
        <v>6.6379000000000001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83</v>
      </c>
      <c r="AT128" s="211" t="s">
        <v>72</v>
      </c>
      <c r="AU128" s="211" t="s">
        <v>81</v>
      </c>
      <c r="AY128" s="210" t="s">
        <v>121</v>
      </c>
      <c r="BK128" s="212">
        <f>SUM(BK129:BK248)</f>
        <v>0</v>
      </c>
    </row>
    <row r="129" s="2" customFormat="1">
      <c r="A129" s="35"/>
      <c r="B129" s="36"/>
      <c r="C129" s="215" t="s">
        <v>81</v>
      </c>
      <c r="D129" s="215" t="s">
        <v>124</v>
      </c>
      <c r="E129" s="216" t="s">
        <v>125</v>
      </c>
      <c r="F129" s="217" t="s">
        <v>126</v>
      </c>
      <c r="G129" s="218" t="s">
        <v>127</v>
      </c>
      <c r="H129" s="219">
        <v>172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38</v>
      </c>
      <c r="O129" s="88"/>
      <c r="P129" s="224">
        <f>O129*H129</f>
        <v>0</v>
      </c>
      <c r="Q129" s="224">
        <v>0.00075000000000000002</v>
      </c>
      <c r="R129" s="224">
        <f>Q129*H129</f>
        <v>0.129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128</v>
      </c>
      <c r="AT129" s="226" t="s">
        <v>124</v>
      </c>
      <c r="AU129" s="226" t="s">
        <v>83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128</v>
      </c>
      <c r="BM129" s="226" t="s">
        <v>129</v>
      </c>
    </row>
    <row r="130" s="2" customFormat="1">
      <c r="A130" s="35"/>
      <c r="B130" s="36"/>
      <c r="C130" s="37"/>
      <c r="D130" s="228" t="s">
        <v>130</v>
      </c>
      <c r="E130" s="37"/>
      <c r="F130" s="229" t="s">
        <v>126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83</v>
      </c>
    </row>
    <row r="131" s="2" customFormat="1">
      <c r="A131" s="35"/>
      <c r="B131" s="36"/>
      <c r="C131" s="215" t="s">
        <v>83</v>
      </c>
      <c r="D131" s="215" t="s">
        <v>124</v>
      </c>
      <c r="E131" s="216" t="s">
        <v>131</v>
      </c>
      <c r="F131" s="217" t="s">
        <v>132</v>
      </c>
      <c r="G131" s="218" t="s">
        <v>127</v>
      </c>
      <c r="H131" s="219">
        <v>94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0.00075000000000000002</v>
      </c>
      <c r="R131" s="224">
        <f>Q131*H131</f>
        <v>0.070500000000000007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128</v>
      </c>
      <c r="AT131" s="226" t="s">
        <v>124</v>
      </c>
      <c r="AU131" s="226" t="s">
        <v>83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128</v>
      </c>
      <c r="BM131" s="226" t="s">
        <v>133</v>
      </c>
    </row>
    <row r="132" s="2" customFormat="1">
      <c r="A132" s="35"/>
      <c r="B132" s="36"/>
      <c r="C132" s="37"/>
      <c r="D132" s="228" t="s">
        <v>130</v>
      </c>
      <c r="E132" s="37"/>
      <c r="F132" s="229" t="s">
        <v>126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83</v>
      </c>
    </row>
    <row r="133" s="2" customFormat="1">
      <c r="A133" s="35"/>
      <c r="B133" s="36"/>
      <c r="C133" s="215" t="s">
        <v>134</v>
      </c>
      <c r="D133" s="215" t="s">
        <v>124</v>
      </c>
      <c r="E133" s="216" t="s">
        <v>135</v>
      </c>
      <c r="F133" s="217" t="s">
        <v>136</v>
      </c>
      <c r="G133" s="218" t="s">
        <v>127</v>
      </c>
      <c r="H133" s="219">
        <v>15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0.0011299999999999999</v>
      </c>
      <c r="R133" s="224">
        <f>Q133*H133</f>
        <v>0.01695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128</v>
      </c>
      <c r="AT133" s="226" t="s">
        <v>124</v>
      </c>
      <c r="AU133" s="226" t="s">
        <v>83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128</v>
      </c>
      <c r="BM133" s="226" t="s">
        <v>137</v>
      </c>
    </row>
    <row r="134" s="2" customFormat="1">
      <c r="A134" s="35"/>
      <c r="B134" s="36"/>
      <c r="C134" s="37"/>
      <c r="D134" s="228" t="s">
        <v>130</v>
      </c>
      <c r="E134" s="37"/>
      <c r="F134" s="229" t="s">
        <v>136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83</v>
      </c>
    </row>
    <row r="135" s="2" customFormat="1">
      <c r="A135" s="35"/>
      <c r="B135" s="36"/>
      <c r="C135" s="233" t="s">
        <v>128</v>
      </c>
      <c r="D135" s="233" t="s">
        <v>138</v>
      </c>
      <c r="E135" s="234" t="s">
        <v>139</v>
      </c>
      <c r="F135" s="235" t="s">
        <v>140</v>
      </c>
      <c r="G135" s="236" t="s">
        <v>127</v>
      </c>
      <c r="H135" s="237">
        <v>187</v>
      </c>
      <c r="I135" s="238"/>
      <c r="J135" s="239">
        <f>ROUND(I135*H135,2)</f>
        <v>0</v>
      </c>
      <c r="K135" s="235" t="s">
        <v>141</v>
      </c>
      <c r="L135" s="240"/>
      <c r="M135" s="241" t="s">
        <v>1</v>
      </c>
      <c r="N135" s="242" t="s">
        <v>38</v>
      </c>
      <c r="O135" s="88"/>
      <c r="P135" s="224">
        <f>O135*H135</f>
        <v>0</v>
      </c>
      <c r="Q135" s="224">
        <v>0.0050000000000000001</v>
      </c>
      <c r="R135" s="224">
        <f>Q135*H135</f>
        <v>0.93500000000000005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142</v>
      </c>
      <c r="AT135" s="226" t="s">
        <v>138</v>
      </c>
      <c r="AU135" s="226" t="s">
        <v>83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81</v>
      </c>
      <c r="BK135" s="227">
        <f>ROUND(I135*H135,2)</f>
        <v>0</v>
      </c>
      <c r="BL135" s="14" t="s">
        <v>142</v>
      </c>
      <c r="BM135" s="226" t="s">
        <v>143</v>
      </c>
    </row>
    <row r="136" s="2" customFormat="1">
      <c r="A136" s="35"/>
      <c r="B136" s="36"/>
      <c r="C136" s="37"/>
      <c r="D136" s="228" t="s">
        <v>130</v>
      </c>
      <c r="E136" s="37"/>
      <c r="F136" s="229" t="s">
        <v>140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83</v>
      </c>
    </row>
    <row r="137" s="2" customFormat="1" ht="33" customHeight="1">
      <c r="A137" s="35"/>
      <c r="B137" s="36"/>
      <c r="C137" s="233" t="s">
        <v>144</v>
      </c>
      <c r="D137" s="233" t="s">
        <v>138</v>
      </c>
      <c r="E137" s="234" t="s">
        <v>145</v>
      </c>
      <c r="F137" s="235" t="s">
        <v>146</v>
      </c>
      <c r="G137" s="236" t="s">
        <v>147</v>
      </c>
      <c r="H137" s="237">
        <v>6</v>
      </c>
      <c r="I137" s="238"/>
      <c r="J137" s="239">
        <f>ROUND(I137*H137,2)</f>
        <v>0</v>
      </c>
      <c r="K137" s="235" t="s">
        <v>141</v>
      </c>
      <c r="L137" s="240"/>
      <c r="M137" s="241" t="s">
        <v>1</v>
      </c>
      <c r="N137" s="242" t="s">
        <v>38</v>
      </c>
      <c r="O137" s="88"/>
      <c r="P137" s="224">
        <f>O137*H137</f>
        <v>0</v>
      </c>
      <c r="Q137" s="224">
        <v>0.0051999999999999998</v>
      </c>
      <c r="R137" s="224">
        <f>Q137*H137</f>
        <v>0.031199999999999999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138</v>
      </c>
      <c r="AU137" s="226" t="s">
        <v>83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142</v>
      </c>
      <c r="BM137" s="226" t="s">
        <v>148</v>
      </c>
    </row>
    <row r="138" s="2" customFormat="1">
      <c r="A138" s="35"/>
      <c r="B138" s="36"/>
      <c r="C138" s="37"/>
      <c r="D138" s="228" t="s">
        <v>130</v>
      </c>
      <c r="E138" s="37"/>
      <c r="F138" s="229" t="s">
        <v>149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83</v>
      </c>
    </row>
    <row r="139" s="2" customFormat="1">
      <c r="A139" s="35"/>
      <c r="B139" s="36"/>
      <c r="C139" s="233" t="s">
        <v>150</v>
      </c>
      <c r="D139" s="233" t="s">
        <v>138</v>
      </c>
      <c r="E139" s="234" t="s">
        <v>151</v>
      </c>
      <c r="F139" s="235" t="s">
        <v>152</v>
      </c>
      <c r="G139" s="236" t="s">
        <v>147</v>
      </c>
      <c r="H139" s="237">
        <v>40</v>
      </c>
      <c r="I139" s="238"/>
      <c r="J139" s="239">
        <f>ROUND(I139*H139,2)</f>
        <v>0</v>
      </c>
      <c r="K139" s="235" t="s">
        <v>141</v>
      </c>
      <c r="L139" s="240"/>
      <c r="M139" s="241" t="s">
        <v>1</v>
      </c>
      <c r="N139" s="242" t="s">
        <v>38</v>
      </c>
      <c r="O139" s="88"/>
      <c r="P139" s="224">
        <f>O139*H139</f>
        <v>0</v>
      </c>
      <c r="Q139" s="224">
        <v>0.0045999999999999999</v>
      </c>
      <c r="R139" s="224">
        <f>Q139*H139</f>
        <v>0.184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138</v>
      </c>
      <c r="AU139" s="226" t="s">
        <v>83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142</v>
      </c>
      <c r="BM139" s="226" t="s">
        <v>153</v>
      </c>
    </row>
    <row r="140" s="2" customFormat="1">
      <c r="A140" s="35"/>
      <c r="B140" s="36"/>
      <c r="C140" s="37"/>
      <c r="D140" s="228" t="s">
        <v>130</v>
      </c>
      <c r="E140" s="37"/>
      <c r="F140" s="229" t="s">
        <v>154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83</v>
      </c>
    </row>
    <row r="141" s="2" customFormat="1" ht="33" customHeight="1">
      <c r="A141" s="35"/>
      <c r="B141" s="36"/>
      <c r="C141" s="233" t="s">
        <v>155</v>
      </c>
      <c r="D141" s="233" t="s">
        <v>138</v>
      </c>
      <c r="E141" s="234" t="s">
        <v>156</v>
      </c>
      <c r="F141" s="235" t="s">
        <v>157</v>
      </c>
      <c r="G141" s="236" t="s">
        <v>147</v>
      </c>
      <c r="H141" s="237">
        <v>10</v>
      </c>
      <c r="I141" s="238"/>
      <c r="J141" s="239">
        <f>ROUND(I141*H141,2)</f>
        <v>0</v>
      </c>
      <c r="K141" s="235" t="s">
        <v>141</v>
      </c>
      <c r="L141" s="240"/>
      <c r="M141" s="241" t="s">
        <v>1</v>
      </c>
      <c r="N141" s="242" t="s">
        <v>38</v>
      </c>
      <c r="O141" s="88"/>
      <c r="P141" s="224">
        <f>O141*H141</f>
        <v>0</v>
      </c>
      <c r="Q141" s="224">
        <v>0.0038999999999999998</v>
      </c>
      <c r="R141" s="224">
        <f>Q141*H141</f>
        <v>0.039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138</v>
      </c>
      <c r="AU141" s="226" t="s">
        <v>83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142</v>
      </c>
      <c r="BM141" s="226" t="s">
        <v>158</v>
      </c>
    </row>
    <row r="142" s="2" customFormat="1">
      <c r="A142" s="35"/>
      <c r="B142" s="36"/>
      <c r="C142" s="37"/>
      <c r="D142" s="228" t="s">
        <v>130</v>
      </c>
      <c r="E142" s="37"/>
      <c r="F142" s="229" t="s">
        <v>159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83</v>
      </c>
    </row>
    <row r="143" s="2" customFormat="1" ht="33" customHeight="1">
      <c r="A143" s="35"/>
      <c r="B143" s="36"/>
      <c r="C143" s="233" t="s">
        <v>160</v>
      </c>
      <c r="D143" s="233" t="s">
        <v>138</v>
      </c>
      <c r="E143" s="234" t="s">
        <v>161</v>
      </c>
      <c r="F143" s="235" t="s">
        <v>162</v>
      </c>
      <c r="G143" s="236" t="s">
        <v>147</v>
      </c>
      <c r="H143" s="237">
        <v>20</v>
      </c>
      <c r="I143" s="238"/>
      <c r="J143" s="239">
        <f>ROUND(I143*H143,2)</f>
        <v>0</v>
      </c>
      <c r="K143" s="235" t="s">
        <v>141</v>
      </c>
      <c r="L143" s="240"/>
      <c r="M143" s="241" t="s">
        <v>1</v>
      </c>
      <c r="N143" s="242" t="s">
        <v>38</v>
      </c>
      <c r="O143" s="88"/>
      <c r="P143" s="224">
        <f>O143*H143</f>
        <v>0</v>
      </c>
      <c r="Q143" s="224">
        <v>0.0013600000000000001</v>
      </c>
      <c r="R143" s="224">
        <f>Q143*H143</f>
        <v>0.027200000000000002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142</v>
      </c>
      <c r="AT143" s="226" t="s">
        <v>138</v>
      </c>
      <c r="AU143" s="226" t="s">
        <v>83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142</v>
      </c>
      <c r="BM143" s="226" t="s">
        <v>163</v>
      </c>
    </row>
    <row r="144" s="2" customFormat="1">
      <c r="A144" s="35"/>
      <c r="B144" s="36"/>
      <c r="C144" s="37"/>
      <c r="D144" s="228" t="s">
        <v>130</v>
      </c>
      <c r="E144" s="37"/>
      <c r="F144" s="229" t="s">
        <v>164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130</v>
      </c>
      <c r="AU144" s="14" t="s">
        <v>83</v>
      </c>
    </row>
    <row r="145" s="2" customFormat="1" ht="33" customHeight="1">
      <c r="A145" s="35"/>
      <c r="B145" s="36"/>
      <c r="C145" s="233" t="s">
        <v>165</v>
      </c>
      <c r="D145" s="233" t="s">
        <v>138</v>
      </c>
      <c r="E145" s="234" t="s">
        <v>166</v>
      </c>
      <c r="F145" s="235" t="s">
        <v>167</v>
      </c>
      <c r="G145" s="236" t="s">
        <v>147</v>
      </c>
      <c r="H145" s="237">
        <v>6</v>
      </c>
      <c r="I145" s="238"/>
      <c r="J145" s="239">
        <f>ROUND(I145*H145,2)</f>
        <v>0</v>
      </c>
      <c r="K145" s="235" t="s">
        <v>141</v>
      </c>
      <c r="L145" s="240"/>
      <c r="M145" s="241" t="s">
        <v>1</v>
      </c>
      <c r="N145" s="242" t="s">
        <v>38</v>
      </c>
      <c r="O145" s="88"/>
      <c r="P145" s="224">
        <f>O145*H145</f>
        <v>0</v>
      </c>
      <c r="Q145" s="224">
        <v>0.00175</v>
      </c>
      <c r="R145" s="224">
        <f>Q145*H145</f>
        <v>0.010500000000000001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142</v>
      </c>
      <c r="AT145" s="226" t="s">
        <v>138</v>
      </c>
      <c r="AU145" s="226" t="s">
        <v>83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142</v>
      </c>
      <c r="BM145" s="226" t="s">
        <v>168</v>
      </c>
    </row>
    <row r="146" s="2" customFormat="1">
      <c r="A146" s="35"/>
      <c r="B146" s="36"/>
      <c r="C146" s="37"/>
      <c r="D146" s="228" t="s">
        <v>130</v>
      </c>
      <c r="E146" s="37"/>
      <c r="F146" s="229" t="s">
        <v>169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130</v>
      </c>
      <c r="AU146" s="14" t="s">
        <v>83</v>
      </c>
    </row>
    <row r="147" s="2" customFormat="1" ht="33" customHeight="1">
      <c r="A147" s="35"/>
      <c r="B147" s="36"/>
      <c r="C147" s="233" t="s">
        <v>170</v>
      </c>
      <c r="D147" s="233" t="s">
        <v>138</v>
      </c>
      <c r="E147" s="234" t="s">
        <v>171</v>
      </c>
      <c r="F147" s="235" t="s">
        <v>172</v>
      </c>
      <c r="G147" s="236" t="s">
        <v>147</v>
      </c>
      <c r="H147" s="237">
        <v>30</v>
      </c>
      <c r="I147" s="238"/>
      <c r="J147" s="239">
        <f>ROUND(I147*H147,2)</f>
        <v>0</v>
      </c>
      <c r="K147" s="235" t="s">
        <v>141</v>
      </c>
      <c r="L147" s="240"/>
      <c r="M147" s="241" t="s">
        <v>1</v>
      </c>
      <c r="N147" s="242" t="s">
        <v>38</v>
      </c>
      <c r="O147" s="88"/>
      <c r="P147" s="224">
        <f>O147*H147</f>
        <v>0</v>
      </c>
      <c r="Q147" s="224">
        <v>0.0011299999999999999</v>
      </c>
      <c r="R147" s="224">
        <f>Q147*H147</f>
        <v>0.0339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142</v>
      </c>
      <c r="AT147" s="226" t="s">
        <v>138</v>
      </c>
      <c r="AU147" s="226" t="s">
        <v>83</v>
      </c>
      <c r="AY147" s="14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142</v>
      </c>
      <c r="BM147" s="226" t="s">
        <v>173</v>
      </c>
    </row>
    <row r="148" s="2" customFormat="1">
      <c r="A148" s="35"/>
      <c r="B148" s="36"/>
      <c r="C148" s="37"/>
      <c r="D148" s="228" t="s">
        <v>130</v>
      </c>
      <c r="E148" s="37"/>
      <c r="F148" s="229" t="s">
        <v>174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83</v>
      </c>
    </row>
    <row r="149" s="2" customFormat="1">
      <c r="A149" s="35"/>
      <c r="B149" s="36"/>
      <c r="C149" s="233" t="s">
        <v>175</v>
      </c>
      <c r="D149" s="233" t="s">
        <v>138</v>
      </c>
      <c r="E149" s="234" t="s">
        <v>176</v>
      </c>
      <c r="F149" s="235" t="s">
        <v>177</v>
      </c>
      <c r="G149" s="236" t="s">
        <v>147</v>
      </c>
      <c r="H149" s="237">
        <v>42</v>
      </c>
      <c r="I149" s="238"/>
      <c r="J149" s="239">
        <f>ROUND(I149*H149,2)</f>
        <v>0</v>
      </c>
      <c r="K149" s="235" t="s">
        <v>141</v>
      </c>
      <c r="L149" s="240"/>
      <c r="M149" s="241" t="s">
        <v>1</v>
      </c>
      <c r="N149" s="242" t="s">
        <v>38</v>
      </c>
      <c r="O149" s="88"/>
      <c r="P149" s="224">
        <f>O149*H149</f>
        <v>0</v>
      </c>
      <c r="Q149" s="224">
        <v>0.0015</v>
      </c>
      <c r="R149" s="224">
        <f>Q149*H149</f>
        <v>0.063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142</v>
      </c>
      <c r="AT149" s="226" t="s">
        <v>138</v>
      </c>
      <c r="AU149" s="226" t="s">
        <v>83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142</v>
      </c>
      <c r="BM149" s="226" t="s">
        <v>178</v>
      </c>
    </row>
    <row r="150" s="2" customFormat="1">
      <c r="A150" s="35"/>
      <c r="B150" s="36"/>
      <c r="C150" s="37"/>
      <c r="D150" s="228" t="s">
        <v>130</v>
      </c>
      <c r="E150" s="37"/>
      <c r="F150" s="229" t="s">
        <v>179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83</v>
      </c>
    </row>
    <row r="151" s="2" customFormat="1" ht="33" customHeight="1">
      <c r="A151" s="35"/>
      <c r="B151" s="36"/>
      <c r="C151" s="233" t="s">
        <v>180</v>
      </c>
      <c r="D151" s="233" t="s">
        <v>138</v>
      </c>
      <c r="E151" s="234" t="s">
        <v>181</v>
      </c>
      <c r="F151" s="235" t="s">
        <v>182</v>
      </c>
      <c r="G151" s="236" t="s">
        <v>147</v>
      </c>
      <c r="H151" s="237">
        <v>142</v>
      </c>
      <c r="I151" s="238"/>
      <c r="J151" s="239">
        <f>ROUND(I151*H151,2)</f>
        <v>0</v>
      </c>
      <c r="K151" s="235" t="s">
        <v>141</v>
      </c>
      <c r="L151" s="240"/>
      <c r="M151" s="241" t="s">
        <v>1</v>
      </c>
      <c r="N151" s="242" t="s">
        <v>38</v>
      </c>
      <c r="O151" s="88"/>
      <c r="P151" s="224">
        <f>O151*H151</f>
        <v>0</v>
      </c>
      <c r="Q151" s="224">
        <v>0.0010200000000000001</v>
      </c>
      <c r="R151" s="224">
        <f>Q151*H151</f>
        <v>0.14484000000000002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142</v>
      </c>
      <c r="AT151" s="226" t="s">
        <v>138</v>
      </c>
      <c r="AU151" s="226" t="s">
        <v>83</v>
      </c>
      <c r="AY151" s="14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81</v>
      </c>
      <c r="BK151" s="227">
        <f>ROUND(I151*H151,2)</f>
        <v>0</v>
      </c>
      <c r="BL151" s="14" t="s">
        <v>142</v>
      </c>
      <c r="BM151" s="226" t="s">
        <v>183</v>
      </c>
    </row>
    <row r="152" s="2" customFormat="1">
      <c r="A152" s="35"/>
      <c r="B152" s="36"/>
      <c r="C152" s="37"/>
      <c r="D152" s="228" t="s">
        <v>130</v>
      </c>
      <c r="E152" s="37"/>
      <c r="F152" s="229" t="s">
        <v>184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130</v>
      </c>
      <c r="AU152" s="14" t="s">
        <v>83</v>
      </c>
    </row>
    <row r="153" s="2" customFormat="1" ht="33" customHeight="1">
      <c r="A153" s="35"/>
      <c r="B153" s="36"/>
      <c r="C153" s="233" t="s">
        <v>185</v>
      </c>
      <c r="D153" s="233" t="s">
        <v>138</v>
      </c>
      <c r="E153" s="234" t="s">
        <v>186</v>
      </c>
      <c r="F153" s="235" t="s">
        <v>187</v>
      </c>
      <c r="G153" s="236" t="s">
        <v>147</v>
      </c>
      <c r="H153" s="237">
        <v>15</v>
      </c>
      <c r="I153" s="238"/>
      <c r="J153" s="239">
        <f>ROUND(I153*H153,2)</f>
        <v>0</v>
      </c>
      <c r="K153" s="235" t="s">
        <v>141</v>
      </c>
      <c r="L153" s="240"/>
      <c r="M153" s="241" t="s">
        <v>1</v>
      </c>
      <c r="N153" s="242" t="s">
        <v>38</v>
      </c>
      <c r="O153" s="88"/>
      <c r="P153" s="224">
        <f>O153*H153</f>
        <v>0</v>
      </c>
      <c r="Q153" s="224">
        <v>0.00125</v>
      </c>
      <c r="R153" s="224">
        <f>Q153*H153</f>
        <v>0.018749999999999999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138</v>
      </c>
      <c r="AU153" s="226" t="s">
        <v>83</v>
      </c>
      <c r="AY153" s="14" t="s">
        <v>121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142</v>
      </c>
      <c r="BM153" s="226" t="s">
        <v>188</v>
      </c>
    </row>
    <row r="154" s="2" customFormat="1">
      <c r="A154" s="35"/>
      <c r="B154" s="36"/>
      <c r="C154" s="37"/>
      <c r="D154" s="228" t="s">
        <v>130</v>
      </c>
      <c r="E154" s="37"/>
      <c r="F154" s="229" t="s">
        <v>189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130</v>
      </c>
      <c r="AU154" s="14" t="s">
        <v>83</v>
      </c>
    </row>
    <row r="155" s="2" customFormat="1" ht="33" customHeight="1">
      <c r="A155" s="35"/>
      <c r="B155" s="36"/>
      <c r="C155" s="233" t="s">
        <v>190</v>
      </c>
      <c r="D155" s="233" t="s">
        <v>138</v>
      </c>
      <c r="E155" s="234" t="s">
        <v>191</v>
      </c>
      <c r="F155" s="235" t="s">
        <v>192</v>
      </c>
      <c r="G155" s="236" t="s">
        <v>147</v>
      </c>
      <c r="H155" s="237">
        <v>20</v>
      </c>
      <c r="I155" s="238"/>
      <c r="J155" s="239">
        <f>ROUND(I155*H155,2)</f>
        <v>0</v>
      </c>
      <c r="K155" s="235" t="s">
        <v>141</v>
      </c>
      <c r="L155" s="240"/>
      <c r="M155" s="241" t="s">
        <v>1</v>
      </c>
      <c r="N155" s="242" t="s">
        <v>38</v>
      </c>
      <c r="O155" s="88"/>
      <c r="P155" s="224">
        <f>O155*H155</f>
        <v>0</v>
      </c>
      <c r="Q155" s="224">
        <v>0.00088000000000000003</v>
      </c>
      <c r="R155" s="224">
        <f>Q155*H155</f>
        <v>0.017600000000000001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142</v>
      </c>
      <c r="AT155" s="226" t="s">
        <v>138</v>
      </c>
      <c r="AU155" s="226" t="s">
        <v>83</v>
      </c>
      <c r="AY155" s="14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142</v>
      </c>
      <c r="BM155" s="226" t="s">
        <v>193</v>
      </c>
    </row>
    <row r="156" s="2" customFormat="1">
      <c r="A156" s="35"/>
      <c r="B156" s="36"/>
      <c r="C156" s="37"/>
      <c r="D156" s="228" t="s">
        <v>130</v>
      </c>
      <c r="E156" s="37"/>
      <c r="F156" s="229" t="s">
        <v>194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130</v>
      </c>
      <c r="AU156" s="14" t="s">
        <v>83</v>
      </c>
    </row>
    <row r="157" s="2" customFormat="1" ht="33" customHeight="1">
      <c r="A157" s="35"/>
      <c r="B157" s="36"/>
      <c r="C157" s="233" t="s">
        <v>195</v>
      </c>
      <c r="D157" s="233" t="s">
        <v>138</v>
      </c>
      <c r="E157" s="234" t="s">
        <v>196</v>
      </c>
      <c r="F157" s="235" t="s">
        <v>197</v>
      </c>
      <c r="G157" s="236" t="s">
        <v>147</v>
      </c>
      <c r="H157" s="237">
        <v>45</v>
      </c>
      <c r="I157" s="238"/>
      <c r="J157" s="239">
        <f>ROUND(I157*H157,2)</f>
        <v>0</v>
      </c>
      <c r="K157" s="235" t="s">
        <v>141</v>
      </c>
      <c r="L157" s="240"/>
      <c r="M157" s="241" t="s">
        <v>1</v>
      </c>
      <c r="N157" s="242" t="s">
        <v>38</v>
      </c>
      <c r="O157" s="88"/>
      <c r="P157" s="224">
        <f>O157*H157</f>
        <v>0</v>
      </c>
      <c r="Q157" s="224">
        <v>0.00108</v>
      </c>
      <c r="R157" s="224">
        <f>Q157*H157</f>
        <v>0.048599999999999997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142</v>
      </c>
      <c r="AT157" s="226" t="s">
        <v>138</v>
      </c>
      <c r="AU157" s="226" t="s">
        <v>83</v>
      </c>
      <c r="AY157" s="14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142</v>
      </c>
      <c r="BM157" s="226" t="s">
        <v>198</v>
      </c>
    </row>
    <row r="158" s="2" customFormat="1">
      <c r="A158" s="35"/>
      <c r="B158" s="36"/>
      <c r="C158" s="37"/>
      <c r="D158" s="228" t="s">
        <v>130</v>
      </c>
      <c r="E158" s="37"/>
      <c r="F158" s="229" t="s">
        <v>199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130</v>
      </c>
      <c r="AU158" s="14" t="s">
        <v>83</v>
      </c>
    </row>
    <row r="159" s="2" customFormat="1" ht="33" customHeight="1">
      <c r="A159" s="35"/>
      <c r="B159" s="36"/>
      <c r="C159" s="233" t="s">
        <v>200</v>
      </c>
      <c r="D159" s="233" t="s">
        <v>138</v>
      </c>
      <c r="E159" s="234" t="s">
        <v>201</v>
      </c>
      <c r="F159" s="235" t="s">
        <v>202</v>
      </c>
      <c r="G159" s="236" t="s">
        <v>147</v>
      </c>
      <c r="H159" s="237">
        <v>30</v>
      </c>
      <c r="I159" s="238"/>
      <c r="J159" s="239">
        <f>ROUND(I159*H159,2)</f>
        <v>0</v>
      </c>
      <c r="K159" s="235" t="s">
        <v>141</v>
      </c>
      <c r="L159" s="240"/>
      <c r="M159" s="241" t="s">
        <v>1</v>
      </c>
      <c r="N159" s="242" t="s">
        <v>38</v>
      </c>
      <c r="O159" s="88"/>
      <c r="P159" s="224">
        <f>O159*H159</f>
        <v>0</v>
      </c>
      <c r="Q159" s="224">
        <v>0.00083000000000000001</v>
      </c>
      <c r="R159" s="224">
        <f>Q159*H159</f>
        <v>0.024899999999999999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142</v>
      </c>
      <c r="AT159" s="226" t="s">
        <v>138</v>
      </c>
      <c r="AU159" s="226" t="s">
        <v>83</v>
      </c>
      <c r="AY159" s="14" t="s">
        <v>121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142</v>
      </c>
      <c r="BM159" s="226" t="s">
        <v>203</v>
      </c>
    </row>
    <row r="160" s="2" customFormat="1">
      <c r="A160" s="35"/>
      <c r="B160" s="36"/>
      <c r="C160" s="37"/>
      <c r="D160" s="228" t="s">
        <v>130</v>
      </c>
      <c r="E160" s="37"/>
      <c r="F160" s="229" t="s">
        <v>204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130</v>
      </c>
      <c r="AU160" s="14" t="s">
        <v>83</v>
      </c>
    </row>
    <row r="161" s="2" customFormat="1">
      <c r="A161" s="35"/>
      <c r="B161" s="36"/>
      <c r="C161" s="233" t="s">
        <v>205</v>
      </c>
      <c r="D161" s="233" t="s">
        <v>138</v>
      </c>
      <c r="E161" s="234" t="s">
        <v>206</v>
      </c>
      <c r="F161" s="235" t="s">
        <v>207</v>
      </c>
      <c r="G161" s="236" t="s">
        <v>147</v>
      </c>
      <c r="H161" s="237">
        <v>6</v>
      </c>
      <c r="I161" s="238"/>
      <c r="J161" s="239">
        <f>ROUND(I161*H161,2)</f>
        <v>0</v>
      </c>
      <c r="K161" s="235" t="s">
        <v>141</v>
      </c>
      <c r="L161" s="240"/>
      <c r="M161" s="241" t="s">
        <v>1</v>
      </c>
      <c r="N161" s="242" t="s">
        <v>38</v>
      </c>
      <c r="O161" s="88"/>
      <c r="P161" s="224">
        <f>O161*H161</f>
        <v>0</v>
      </c>
      <c r="Q161" s="224">
        <v>0.0010100000000000001</v>
      </c>
      <c r="R161" s="224">
        <f>Q161*H161</f>
        <v>0.0060600000000000003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142</v>
      </c>
      <c r="AT161" s="226" t="s">
        <v>138</v>
      </c>
      <c r="AU161" s="226" t="s">
        <v>83</v>
      </c>
      <c r="AY161" s="14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142</v>
      </c>
      <c r="BM161" s="226" t="s">
        <v>208</v>
      </c>
    </row>
    <row r="162" s="2" customFormat="1">
      <c r="A162" s="35"/>
      <c r="B162" s="36"/>
      <c r="C162" s="37"/>
      <c r="D162" s="228" t="s">
        <v>130</v>
      </c>
      <c r="E162" s="37"/>
      <c r="F162" s="229" t="s">
        <v>209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130</v>
      </c>
      <c r="AU162" s="14" t="s">
        <v>83</v>
      </c>
    </row>
    <row r="163" s="2" customFormat="1">
      <c r="A163" s="35"/>
      <c r="B163" s="36"/>
      <c r="C163" s="233" t="s">
        <v>210</v>
      </c>
      <c r="D163" s="233" t="s">
        <v>138</v>
      </c>
      <c r="E163" s="234" t="s">
        <v>211</v>
      </c>
      <c r="F163" s="235" t="s">
        <v>212</v>
      </c>
      <c r="G163" s="236" t="s">
        <v>147</v>
      </c>
      <c r="H163" s="237">
        <v>12</v>
      </c>
      <c r="I163" s="238"/>
      <c r="J163" s="239">
        <f>ROUND(I163*H163,2)</f>
        <v>0</v>
      </c>
      <c r="K163" s="235" t="s">
        <v>141</v>
      </c>
      <c r="L163" s="240"/>
      <c r="M163" s="241" t="s">
        <v>1</v>
      </c>
      <c r="N163" s="242" t="s">
        <v>38</v>
      </c>
      <c r="O163" s="88"/>
      <c r="P163" s="224">
        <f>O163*H163</f>
        <v>0</v>
      </c>
      <c r="Q163" s="224">
        <v>0.00036999999999999999</v>
      </c>
      <c r="R163" s="224">
        <f>Q163*H163</f>
        <v>0.0044399999999999995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138</v>
      </c>
      <c r="AU163" s="226" t="s">
        <v>83</v>
      </c>
      <c r="AY163" s="14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142</v>
      </c>
      <c r="BM163" s="226" t="s">
        <v>213</v>
      </c>
    </row>
    <row r="164" s="2" customFormat="1">
      <c r="A164" s="35"/>
      <c r="B164" s="36"/>
      <c r="C164" s="37"/>
      <c r="D164" s="228" t="s">
        <v>130</v>
      </c>
      <c r="E164" s="37"/>
      <c r="F164" s="229" t="s">
        <v>214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130</v>
      </c>
      <c r="AU164" s="14" t="s">
        <v>83</v>
      </c>
    </row>
    <row r="165" s="2" customFormat="1">
      <c r="A165" s="35"/>
      <c r="B165" s="36"/>
      <c r="C165" s="233" t="s">
        <v>215</v>
      </c>
      <c r="D165" s="233" t="s">
        <v>138</v>
      </c>
      <c r="E165" s="234" t="s">
        <v>216</v>
      </c>
      <c r="F165" s="235" t="s">
        <v>217</v>
      </c>
      <c r="G165" s="236" t="s">
        <v>147</v>
      </c>
      <c r="H165" s="237">
        <v>5</v>
      </c>
      <c r="I165" s="238"/>
      <c r="J165" s="239">
        <f>ROUND(I165*H165,2)</f>
        <v>0</v>
      </c>
      <c r="K165" s="235" t="s">
        <v>141</v>
      </c>
      <c r="L165" s="240"/>
      <c r="M165" s="241" t="s">
        <v>1</v>
      </c>
      <c r="N165" s="242" t="s">
        <v>38</v>
      </c>
      <c r="O165" s="88"/>
      <c r="P165" s="224">
        <f>O165*H165</f>
        <v>0</v>
      </c>
      <c r="Q165" s="224">
        <v>0.00029</v>
      </c>
      <c r="R165" s="224">
        <f>Q165*H165</f>
        <v>0.0014499999999999999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142</v>
      </c>
      <c r="AT165" s="226" t="s">
        <v>138</v>
      </c>
      <c r="AU165" s="226" t="s">
        <v>83</v>
      </c>
      <c r="AY165" s="14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142</v>
      </c>
      <c r="BM165" s="226" t="s">
        <v>218</v>
      </c>
    </row>
    <row r="166" s="2" customFormat="1">
      <c r="A166" s="35"/>
      <c r="B166" s="36"/>
      <c r="C166" s="37"/>
      <c r="D166" s="228" t="s">
        <v>130</v>
      </c>
      <c r="E166" s="37"/>
      <c r="F166" s="229" t="s">
        <v>219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130</v>
      </c>
      <c r="AU166" s="14" t="s">
        <v>83</v>
      </c>
    </row>
    <row r="167" s="2" customFormat="1" ht="33" customHeight="1">
      <c r="A167" s="35"/>
      <c r="B167" s="36"/>
      <c r="C167" s="233" t="s">
        <v>220</v>
      </c>
      <c r="D167" s="233" t="s">
        <v>138</v>
      </c>
      <c r="E167" s="234" t="s">
        <v>221</v>
      </c>
      <c r="F167" s="235" t="s">
        <v>222</v>
      </c>
      <c r="G167" s="236" t="s">
        <v>147</v>
      </c>
      <c r="H167" s="237">
        <v>7</v>
      </c>
      <c r="I167" s="238"/>
      <c r="J167" s="239">
        <f>ROUND(I167*H167,2)</f>
        <v>0</v>
      </c>
      <c r="K167" s="235" t="s">
        <v>141</v>
      </c>
      <c r="L167" s="240"/>
      <c r="M167" s="241" t="s">
        <v>1</v>
      </c>
      <c r="N167" s="242" t="s">
        <v>38</v>
      </c>
      <c r="O167" s="88"/>
      <c r="P167" s="224">
        <f>O167*H167</f>
        <v>0</v>
      </c>
      <c r="Q167" s="224">
        <v>0.00027</v>
      </c>
      <c r="R167" s="224">
        <f>Q167*H167</f>
        <v>0.00189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138</v>
      </c>
      <c r="AU167" s="226" t="s">
        <v>83</v>
      </c>
      <c r="AY167" s="14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142</v>
      </c>
      <c r="BM167" s="226" t="s">
        <v>223</v>
      </c>
    </row>
    <row r="168" s="2" customFormat="1">
      <c r="A168" s="35"/>
      <c r="B168" s="36"/>
      <c r="C168" s="37"/>
      <c r="D168" s="228" t="s">
        <v>130</v>
      </c>
      <c r="E168" s="37"/>
      <c r="F168" s="229" t="s">
        <v>224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130</v>
      </c>
      <c r="AU168" s="14" t="s">
        <v>83</v>
      </c>
    </row>
    <row r="169" s="2" customFormat="1">
      <c r="A169" s="35"/>
      <c r="B169" s="36"/>
      <c r="C169" s="233" t="s">
        <v>7</v>
      </c>
      <c r="D169" s="233" t="s">
        <v>138</v>
      </c>
      <c r="E169" s="234" t="s">
        <v>225</v>
      </c>
      <c r="F169" s="235" t="s">
        <v>226</v>
      </c>
      <c r="G169" s="236" t="s">
        <v>147</v>
      </c>
      <c r="H169" s="237">
        <v>2</v>
      </c>
      <c r="I169" s="238"/>
      <c r="J169" s="239">
        <f>ROUND(I169*H169,2)</f>
        <v>0</v>
      </c>
      <c r="K169" s="235" t="s">
        <v>141</v>
      </c>
      <c r="L169" s="240"/>
      <c r="M169" s="241" t="s">
        <v>1</v>
      </c>
      <c r="N169" s="242" t="s">
        <v>38</v>
      </c>
      <c r="O169" s="88"/>
      <c r="P169" s="224">
        <f>O169*H169</f>
        <v>0</v>
      </c>
      <c r="Q169" s="224">
        <v>0.00025000000000000001</v>
      </c>
      <c r="R169" s="224">
        <f>Q169*H169</f>
        <v>0.00050000000000000001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142</v>
      </c>
      <c r="AT169" s="226" t="s">
        <v>138</v>
      </c>
      <c r="AU169" s="226" t="s">
        <v>83</v>
      </c>
      <c r="AY169" s="14" t="s">
        <v>121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142</v>
      </c>
      <c r="BM169" s="226" t="s">
        <v>227</v>
      </c>
    </row>
    <row r="170" s="2" customFormat="1">
      <c r="A170" s="35"/>
      <c r="B170" s="36"/>
      <c r="C170" s="37"/>
      <c r="D170" s="228" t="s">
        <v>130</v>
      </c>
      <c r="E170" s="37"/>
      <c r="F170" s="229" t="s">
        <v>228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130</v>
      </c>
      <c r="AU170" s="14" t="s">
        <v>83</v>
      </c>
    </row>
    <row r="171" s="2" customFormat="1" ht="16.5" customHeight="1">
      <c r="A171" s="35"/>
      <c r="B171" s="36"/>
      <c r="C171" s="233" t="s">
        <v>229</v>
      </c>
      <c r="D171" s="233" t="s">
        <v>138</v>
      </c>
      <c r="E171" s="234" t="s">
        <v>230</v>
      </c>
      <c r="F171" s="235" t="s">
        <v>231</v>
      </c>
      <c r="G171" s="236" t="s">
        <v>232</v>
      </c>
      <c r="H171" s="237">
        <v>2</v>
      </c>
      <c r="I171" s="238"/>
      <c r="J171" s="239">
        <f>ROUND(I171*H171,2)</f>
        <v>0</v>
      </c>
      <c r="K171" s="235" t="s">
        <v>1</v>
      </c>
      <c r="L171" s="240"/>
      <c r="M171" s="241" t="s">
        <v>1</v>
      </c>
      <c r="N171" s="242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233</v>
      </c>
      <c r="AT171" s="226" t="s">
        <v>138</v>
      </c>
      <c r="AU171" s="226" t="s">
        <v>83</v>
      </c>
      <c r="AY171" s="14" t="s">
        <v>121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234</v>
      </c>
      <c r="BM171" s="226" t="s">
        <v>235</v>
      </c>
    </row>
    <row r="172" s="2" customFormat="1">
      <c r="A172" s="35"/>
      <c r="B172" s="36"/>
      <c r="C172" s="37"/>
      <c r="D172" s="228" t="s">
        <v>130</v>
      </c>
      <c r="E172" s="37"/>
      <c r="F172" s="229" t="s">
        <v>236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130</v>
      </c>
      <c r="AU172" s="14" t="s">
        <v>83</v>
      </c>
    </row>
    <row r="173" s="2" customFormat="1" ht="21.75" customHeight="1">
      <c r="A173" s="35"/>
      <c r="B173" s="36"/>
      <c r="C173" s="233" t="s">
        <v>237</v>
      </c>
      <c r="D173" s="233" t="s">
        <v>138</v>
      </c>
      <c r="E173" s="234" t="s">
        <v>238</v>
      </c>
      <c r="F173" s="235" t="s">
        <v>239</v>
      </c>
      <c r="G173" s="236" t="s">
        <v>232</v>
      </c>
      <c r="H173" s="237">
        <v>6</v>
      </c>
      <c r="I173" s="238"/>
      <c r="J173" s="239">
        <f>ROUND(I173*H173,2)</f>
        <v>0</v>
      </c>
      <c r="K173" s="235" t="s">
        <v>1</v>
      </c>
      <c r="L173" s="240"/>
      <c r="M173" s="241" t="s">
        <v>1</v>
      </c>
      <c r="N173" s="242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142</v>
      </c>
      <c r="AT173" s="226" t="s">
        <v>138</v>
      </c>
      <c r="AU173" s="226" t="s">
        <v>83</v>
      </c>
      <c r="AY173" s="14" t="s">
        <v>121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142</v>
      </c>
      <c r="BM173" s="226" t="s">
        <v>240</v>
      </c>
    </row>
    <row r="174" s="2" customFormat="1">
      <c r="A174" s="35"/>
      <c r="B174" s="36"/>
      <c r="C174" s="37"/>
      <c r="D174" s="228" t="s">
        <v>130</v>
      </c>
      <c r="E174" s="37"/>
      <c r="F174" s="229" t="s">
        <v>241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130</v>
      </c>
      <c r="AU174" s="14" t="s">
        <v>83</v>
      </c>
    </row>
    <row r="175" s="2" customFormat="1" ht="21.75" customHeight="1">
      <c r="A175" s="35"/>
      <c r="B175" s="36"/>
      <c r="C175" s="233" t="s">
        <v>242</v>
      </c>
      <c r="D175" s="233" t="s">
        <v>138</v>
      </c>
      <c r="E175" s="234" t="s">
        <v>243</v>
      </c>
      <c r="F175" s="235" t="s">
        <v>244</v>
      </c>
      <c r="G175" s="236" t="s">
        <v>232</v>
      </c>
      <c r="H175" s="237">
        <v>2</v>
      </c>
      <c r="I175" s="238"/>
      <c r="J175" s="239">
        <f>ROUND(I175*H175,2)</f>
        <v>0</v>
      </c>
      <c r="K175" s="235" t="s">
        <v>1</v>
      </c>
      <c r="L175" s="240"/>
      <c r="M175" s="241" t="s">
        <v>1</v>
      </c>
      <c r="N175" s="242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233</v>
      </c>
      <c r="AT175" s="226" t="s">
        <v>138</v>
      </c>
      <c r="AU175" s="226" t="s">
        <v>83</v>
      </c>
      <c r="AY175" s="14" t="s">
        <v>121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234</v>
      </c>
      <c r="BM175" s="226" t="s">
        <v>245</v>
      </c>
    </row>
    <row r="176" s="2" customFormat="1">
      <c r="A176" s="35"/>
      <c r="B176" s="36"/>
      <c r="C176" s="37"/>
      <c r="D176" s="228" t="s">
        <v>130</v>
      </c>
      <c r="E176" s="37"/>
      <c r="F176" s="229" t="s">
        <v>244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130</v>
      </c>
      <c r="AU176" s="14" t="s">
        <v>83</v>
      </c>
    </row>
    <row r="177" s="2" customFormat="1">
      <c r="A177" s="35"/>
      <c r="B177" s="36"/>
      <c r="C177" s="233" t="s">
        <v>246</v>
      </c>
      <c r="D177" s="233" t="s">
        <v>138</v>
      </c>
      <c r="E177" s="234" t="s">
        <v>247</v>
      </c>
      <c r="F177" s="235" t="s">
        <v>248</v>
      </c>
      <c r="G177" s="236" t="s">
        <v>232</v>
      </c>
      <c r="H177" s="237">
        <v>6</v>
      </c>
      <c r="I177" s="238"/>
      <c r="J177" s="239">
        <f>ROUND(I177*H177,2)</f>
        <v>0</v>
      </c>
      <c r="K177" s="235" t="s">
        <v>1</v>
      </c>
      <c r="L177" s="240"/>
      <c r="M177" s="241" t="s">
        <v>1</v>
      </c>
      <c r="N177" s="242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233</v>
      </c>
      <c r="AT177" s="226" t="s">
        <v>138</v>
      </c>
      <c r="AU177" s="226" t="s">
        <v>83</v>
      </c>
      <c r="AY177" s="14" t="s">
        <v>121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234</v>
      </c>
      <c r="BM177" s="226" t="s">
        <v>249</v>
      </c>
    </row>
    <row r="178" s="2" customFormat="1">
      <c r="A178" s="35"/>
      <c r="B178" s="36"/>
      <c r="C178" s="37"/>
      <c r="D178" s="228" t="s">
        <v>130</v>
      </c>
      <c r="E178" s="37"/>
      <c r="F178" s="229" t="s">
        <v>248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130</v>
      </c>
      <c r="AU178" s="14" t="s">
        <v>83</v>
      </c>
    </row>
    <row r="179" s="2" customFormat="1">
      <c r="A179" s="35"/>
      <c r="B179" s="36"/>
      <c r="C179" s="233" t="s">
        <v>250</v>
      </c>
      <c r="D179" s="233" t="s">
        <v>138</v>
      </c>
      <c r="E179" s="234" t="s">
        <v>251</v>
      </c>
      <c r="F179" s="235" t="s">
        <v>252</v>
      </c>
      <c r="G179" s="236" t="s">
        <v>232</v>
      </c>
      <c r="H179" s="237">
        <v>4</v>
      </c>
      <c r="I179" s="238"/>
      <c r="J179" s="239">
        <f>ROUND(I179*H179,2)</f>
        <v>0</v>
      </c>
      <c r="K179" s="235" t="s">
        <v>1</v>
      </c>
      <c r="L179" s="240"/>
      <c r="M179" s="241" t="s">
        <v>1</v>
      </c>
      <c r="N179" s="242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233</v>
      </c>
      <c r="AT179" s="226" t="s">
        <v>138</v>
      </c>
      <c r="AU179" s="226" t="s">
        <v>83</v>
      </c>
      <c r="AY179" s="14" t="s">
        <v>121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234</v>
      </c>
      <c r="BM179" s="226" t="s">
        <v>253</v>
      </c>
    </row>
    <row r="180" s="2" customFormat="1">
      <c r="A180" s="35"/>
      <c r="B180" s="36"/>
      <c r="C180" s="37"/>
      <c r="D180" s="228" t="s">
        <v>130</v>
      </c>
      <c r="E180" s="37"/>
      <c r="F180" s="229" t="s">
        <v>252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130</v>
      </c>
      <c r="AU180" s="14" t="s">
        <v>83</v>
      </c>
    </row>
    <row r="181" s="2" customFormat="1">
      <c r="A181" s="35"/>
      <c r="B181" s="36"/>
      <c r="C181" s="233" t="s">
        <v>254</v>
      </c>
      <c r="D181" s="233" t="s">
        <v>138</v>
      </c>
      <c r="E181" s="234" t="s">
        <v>255</v>
      </c>
      <c r="F181" s="235" t="s">
        <v>256</v>
      </c>
      <c r="G181" s="236" t="s">
        <v>232</v>
      </c>
      <c r="H181" s="237">
        <v>2</v>
      </c>
      <c r="I181" s="238"/>
      <c r="J181" s="239">
        <f>ROUND(I181*H181,2)</f>
        <v>0</v>
      </c>
      <c r="K181" s="235" t="s">
        <v>1</v>
      </c>
      <c r="L181" s="240"/>
      <c r="M181" s="241" t="s">
        <v>1</v>
      </c>
      <c r="N181" s="242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233</v>
      </c>
      <c r="AT181" s="226" t="s">
        <v>138</v>
      </c>
      <c r="AU181" s="226" t="s">
        <v>83</v>
      </c>
      <c r="AY181" s="14" t="s">
        <v>121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234</v>
      </c>
      <c r="BM181" s="226" t="s">
        <v>257</v>
      </c>
    </row>
    <row r="182" s="2" customFormat="1">
      <c r="A182" s="35"/>
      <c r="B182" s="36"/>
      <c r="C182" s="37"/>
      <c r="D182" s="228" t="s">
        <v>130</v>
      </c>
      <c r="E182" s="37"/>
      <c r="F182" s="229" t="s">
        <v>256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130</v>
      </c>
      <c r="AU182" s="14" t="s">
        <v>83</v>
      </c>
    </row>
    <row r="183" s="2" customFormat="1" ht="21.75" customHeight="1">
      <c r="A183" s="35"/>
      <c r="B183" s="36"/>
      <c r="C183" s="233" t="s">
        <v>258</v>
      </c>
      <c r="D183" s="233" t="s">
        <v>138</v>
      </c>
      <c r="E183" s="234" t="s">
        <v>259</v>
      </c>
      <c r="F183" s="235" t="s">
        <v>260</v>
      </c>
      <c r="G183" s="236" t="s">
        <v>232</v>
      </c>
      <c r="H183" s="237">
        <v>1</v>
      </c>
      <c r="I183" s="238"/>
      <c r="J183" s="239">
        <f>ROUND(I183*H183,2)</f>
        <v>0</v>
      </c>
      <c r="K183" s="235" t="s">
        <v>1</v>
      </c>
      <c r="L183" s="240"/>
      <c r="M183" s="241" t="s">
        <v>1</v>
      </c>
      <c r="N183" s="242" t="s">
        <v>38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233</v>
      </c>
      <c r="AT183" s="226" t="s">
        <v>138</v>
      </c>
      <c r="AU183" s="226" t="s">
        <v>83</v>
      </c>
      <c r="AY183" s="14" t="s">
        <v>121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81</v>
      </c>
      <c r="BK183" s="227">
        <f>ROUND(I183*H183,2)</f>
        <v>0</v>
      </c>
      <c r="BL183" s="14" t="s">
        <v>234</v>
      </c>
      <c r="BM183" s="226" t="s">
        <v>261</v>
      </c>
    </row>
    <row r="184" s="2" customFormat="1">
      <c r="A184" s="35"/>
      <c r="B184" s="36"/>
      <c r="C184" s="37"/>
      <c r="D184" s="228" t="s">
        <v>130</v>
      </c>
      <c r="E184" s="37"/>
      <c r="F184" s="229" t="s">
        <v>262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130</v>
      </c>
      <c r="AU184" s="14" t="s">
        <v>83</v>
      </c>
    </row>
    <row r="185" s="2" customFormat="1" ht="21.75" customHeight="1">
      <c r="A185" s="35"/>
      <c r="B185" s="36"/>
      <c r="C185" s="233" t="s">
        <v>263</v>
      </c>
      <c r="D185" s="233" t="s">
        <v>138</v>
      </c>
      <c r="E185" s="234" t="s">
        <v>264</v>
      </c>
      <c r="F185" s="235" t="s">
        <v>265</v>
      </c>
      <c r="G185" s="236" t="s">
        <v>232</v>
      </c>
      <c r="H185" s="237">
        <v>4</v>
      </c>
      <c r="I185" s="238"/>
      <c r="J185" s="239">
        <f>ROUND(I185*H185,2)</f>
        <v>0</v>
      </c>
      <c r="K185" s="235" t="s">
        <v>1</v>
      </c>
      <c r="L185" s="240"/>
      <c r="M185" s="241" t="s">
        <v>1</v>
      </c>
      <c r="N185" s="242" t="s">
        <v>38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233</v>
      </c>
      <c r="AT185" s="226" t="s">
        <v>138</v>
      </c>
      <c r="AU185" s="226" t="s">
        <v>83</v>
      </c>
      <c r="AY185" s="14" t="s">
        <v>121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81</v>
      </c>
      <c r="BK185" s="227">
        <f>ROUND(I185*H185,2)</f>
        <v>0</v>
      </c>
      <c r="BL185" s="14" t="s">
        <v>234</v>
      </c>
      <c r="BM185" s="226" t="s">
        <v>266</v>
      </c>
    </row>
    <row r="186" s="2" customFormat="1">
      <c r="A186" s="35"/>
      <c r="B186" s="36"/>
      <c r="C186" s="37"/>
      <c r="D186" s="228" t="s">
        <v>130</v>
      </c>
      <c r="E186" s="37"/>
      <c r="F186" s="229" t="s">
        <v>265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130</v>
      </c>
      <c r="AU186" s="14" t="s">
        <v>83</v>
      </c>
    </row>
    <row r="187" s="2" customFormat="1">
      <c r="A187" s="35"/>
      <c r="B187" s="36"/>
      <c r="C187" s="233" t="s">
        <v>267</v>
      </c>
      <c r="D187" s="233" t="s">
        <v>138</v>
      </c>
      <c r="E187" s="234" t="s">
        <v>268</v>
      </c>
      <c r="F187" s="235" t="s">
        <v>269</v>
      </c>
      <c r="G187" s="236" t="s">
        <v>232</v>
      </c>
      <c r="H187" s="237">
        <v>2</v>
      </c>
      <c r="I187" s="238"/>
      <c r="J187" s="239">
        <f>ROUND(I187*H187,2)</f>
        <v>0</v>
      </c>
      <c r="K187" s="235" t="s">
        <v>1</v>
      </c>
      <c r="L187" s="240"/>
      <c r="M187" s="241" t="s">
        <v>1</v>
      </c>
      <c r="N187" s="242" t="s">
        <v>38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233</v>
      </c>
      <c r="AT187" s="226" t="s">
        <v>138</v>
      </c>
      <c r="AU187" s="226" t="s">
        <v>83</v>
      </c>
      <c r="AY187" s="14" t="s">
        <v>121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81</v>
      </c>
      <c r="BK187" s="227">
        <f>ROUND(I187*H187,2)</f>
        <v>0</v>
      </c>
      <c r="BL187" s="14" t="s">
        <v>234</v>
      </c>
      <c r="BM187" s="226" t="s">
        <v>270</v>
      </c>
    </row>
    <row r="188" s="2" customFormat="1">
      <c r="A188" s="35"/>
      <c r="B188" s="36"/>
      <c r="C188" s="37"/>
      <c r="D188" s="228" t="s">
        <v>130</v>
      </c>
      <c r="E188" s="37"/>
      <c r="F188" s="229" t="s">
        <v>269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130</v>
      </c>
      <c r="AU188" s="14" t="s">
        <v>83</v>
      </c>
    </row>
    <row r="189" s="2" customFormat="1" ht="16.5" customHeight="1">
      <c r="A189" s="35"/>
      <c r="B189" s="36"/>
      <c r="C189" s="233" t="s">
        <v>271</v>
      </c>
      <c r="D189" s="233" t="s">
        <v>138</v>
      </c>
      <c r="E189" s="234" t="s">
        <v>272</v>
      </c>
      <c r="F189" s="235" t="s">
        <v>273</v>
      </c>
      <c r="G189" s="236" t="s">
        <v>232</v>
      </c>
      <c r="H189" s="237">
        <v>1</v>
      </c>
      <c r="I189" s="238"/>
      <c r="J189" s="239">
        <f>ROUND(I189*H189,2)</f>
        <v>0</v>
      </c>
      <c r="K189" s="235" t="s">
        <v>1</v>
      </c>
      <c r="L189" s="240"/>
      <c r="M189" s="241" t="s">
        <v>1</v>
      </c>
      <c r="N189" s="242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233</v>
      </c>
      <c r="AT189" s="226" t="s">
        <v>138</v>
      </c>
      <c r="AU189" s="226" t="s">
        <v>83</v>
      </c>
      <c r="AY189" s="14" t="s">
        <v>121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234</v>
      </c>
      <c r="BM189" s="226" t="s">
        <v>274</v>
      </c>
    </row>
    <row r="190" s="2" customFormat="1">
      <c r="A190" s="35"/>
      <c r="B190" s="36"/>
      <c r="C190" s="37"/>
      <c r="D190" s="228" t="s">
        <v>130</v>
      </c>
      <c r="E190" s="37"/>
      <c r="F190" s="229" t="s">
        <v>273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130</v>
      </c>
      <c r="AU190" s="14" t="s">
        <v>83</v>
      </c>
    </row>
    <row r="191" s="2" customFormat="1" ht="16.5" customHeight="1">
      <c r="A191" s="35"/>
      <c r="B191" s="36"/>
      <c r="C191" s="233" t="s">
        <v>233</v>
      </c>
      <c r="D191" s="233" t="s">
        <v>138</v>
      </c>
      <c r="E191" s="234" t="s">
        <v>275</v>
      </c>
      <c r="F191" s="235" t="s">
        <v>276</v>
      </c>
      <c r="G191" s="236" t="s">
        <v>232</v>
      </c>
      <c r="H191" s="237">
        <v>1</v>
      </c>
      <c r="I191" s="238"/>
      <c r="J191" s="239">
        <f>ROUND(I191*H191,2)</f>
        <v>0</v>
      </c>
      <c r="K191" s="235" t="s">
        <v>1</v>
      </c>
      <c r="L191" s="240"/>
      <c r="M191" s="241" t="s">
        <v>1</v>
      </c>
      <c r="N191" s="242" t="s">
        <v>38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233</v>
      </c>
      <c r="AT191" s="226" t="s">
        <v>138</v>
      </c>
      <c r="AU191" s="226" t="s">
        <v>83</v>
      </c>
      <c r="AY191" s="14" t="s">
        <v>121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81</v>
      </c>
      <c r="BK191" s="227">
        <f>ROUND(I191*H191,2)</f>
        <v>0</v>
      </c>
      <c r="BL191" s="14" t="s">
        <v>234</v>
      </c>
      <c r="BM191" s="226" t="s">
        <v>277</v>
      </c>
    </row>
    <row r="192" s="2" customFormat="1">
      <c r="A192" s="35"/>
      <c r="B192" s="36"/>
      <c r="C192" s="37"/>
      <c r="D192" s="228" t="s">
        <v>130</v>
      </c>
      <c r="E192" s="37"/>
      <c r="F192" s="229" t="s">
        <v>276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130</v>
      </c>
      <c r="AU192" s="14" t="s">
        <v>83</v>
      </c>
    </row>
    <row r="193" s="2" customFormat="1" ht="16.5" customHeight="1">
      <c r="A193" s="35"/>
      <c r="B193" s="36"/>
      <c r="C193" s="233" t="s">
        <v>278</v>
      </c>
      <c r="D193" s="233" t="s">
        <v>138</v>
      </c>
      <c r="E193" s="234" t="s">
        <v>279</v>
      </c>
      <c r="F193" s="235" t="s">
        <v>280</v>
      </c>
      <c r="G193" s="236" t="s">
        <v>232</v>
      </c>
      <c r="H193" s="237">
        <v>1</v>
      </c>
      <c r="I193" s="238"/>
      <c r="J193" s="239">
        <f>ROUND(I193*H193,2)</f>
        <v>0</v>
      </c>
      <c r="K193" s="235" t="s">
        <v>1</v>
      </c>
      <c r="L193" s="240"/>
      <c r="M193" s="241" t="s">
        <v>1</v>
      </c>
      <c r="N193" s="242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233</v>
      </c>
      <c r="AT193" s="226" t="s">
        <v>138</v>
      </c>
      <c r="AU193" s="226" t="s">
        <v>83</v>
      </c>
      <c r="AY193" s="14" t="s">
        <v>121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234</v>
      </c>
      <c r="BM193" s="226" t="s">
        <v>281</v>
      </c>
    </row>
    <row r="194" s="2" customFormat="1">
      <c r="A194" s="35"/>
      <c r="B194" s="36"/>
      <c r="C194" s="37"/>
      <c r="D194" s="228" t="s">
        <v>130</v>
      </c>
      <c r="E194" s="37"/>
      <c r="F194" s="229" t="s">
        <v>280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130</v>
      </c>
      <c r="AU194" s="14" t="s">
        <v>83</v>
      </c>
    </row>
    <row r="195" s="2" customFormat="1" ht="16.5" customHeight="1">
      <c r="A195" s="35"/>
      <c r="B195" s="36"/>
      <c r="C195" s="233" t="s">
        <v>282</v>
      </c>
      <c r="D195" s="233" t="s">
        <v>138</v>
      </c>
      <c r="E195" s="234" t="s">
        <v>283</v>
      </c>
      <c r="F195" s="235" t="s">
        <v>284</v>
      </c>
      <c r="G195" s="236" t="s">
        <v>232</v>
      </c>
      <c r="H195" s="237">
        <v>1</v>
      </c>
      <c r="I195" s="238"/>
      <c r="J195" s="239">
        <f>ROUND(I195*H195,2)</f>
        <v>0</v>
      </c>
      <c r="K195" s="235" t="s">
        <v>1</v>
      </c>
      <c r="L195" s="240"/>
      <c r="M195" s="241" t="s">
        <v>1</v>
      </c>
      <c r="N195" s="242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233</v>
      </c>
      <c r="AT195" s="226" t="s">
        <v>138</v>
      </c>
      <c r="AU195" s="226" t="s">
        <v>83</v>
      </c>
      <c r="AY195" s="14" t="s">
        <v>121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234</v>
      </c>
      <c r="BM195" s="226" t="s">
        <v>285</v>
      </c>
    </row>
    <row r="196" s="2" customFormat="1">
      <c r="A196" s="35"/>
      <c r="B196" s="36"/>
      <c r="C196" s="37"/>
      <c r="D196" s="228" t="s">
        <v>130</v>
      </c>
      <c r="E196" s="37"/>
      <c r="F196" s="229" t="s">
        <v>284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130</v>
      </c>
      <c r="AU196" s="14" t="s">
        <v>83</v>
      </c>
    </row>
    <row r="197" s="2" customFormat="1" ht="16.5" customHeight="1">
      <c r="A197" s="35"/>
      <c r="B197" s="36"/>
      <c r="C197" s="233" t="s">
        <v>286</v>
      </c>
      <c r="D197" s="233" t="s">
        <v>138</v>
      </c>
      <c r="E197" s="234" t="s">
        <v>287</v>
      </c>
      <c r="F197" s="235" t="s">
        <v>288</v>
      </c>
      <c r="G197" s="236" t="s">
        <v>232</v>
      </c>
      <c r="H197" s="237">
        <v>2</v>
      </c>
      <c r="I197" s="238"/>
      <c r="J197" s="239">
        <f>ROUND(I197*H197,2)</f>
        <v>0</v>
      </c>
      <c r="K197" s="235" t="s">
        <v>1</v>
      </c>
      <c r="L197" s="240"/>
      <c r="M197" s="241" t="s">
        <v>1</v>
      </c>
      <c r="N197" s="242" t="s">
        <v>38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233</v>
      </c>
      <c r="AT197" s="226" t="s">
        <v>138</v>
      </c>
      <c r="AU197" s="226" t="s">
        <v>83</v>
      </c>
      <c r="AY197" s="14" t="s">
        <v>121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81</v>
      </c>
      <c r="BK197" s="227">
        <f>ROUND(I197*H197,2)</f>
        <v>0</v>
      </c>
      <c r="BL197" s="14" t="s">
        <v>234</v>
      </c>
      <c r="BM197" s="226" t="s">
        <v>289</v>
      </c>
    </row>
    <row r="198" s="2" customFormat="1">
      <c r="A198" s="35"/>
      <c r="B198" s="36"/>
      <c r="C198" s="37"/>
      <c r="D198" s="228" t="s">
        <v>130</v>
      </c>
      <c r="E198" s="37"/>
      <c r="F198" s="229" t="s">
        <v>288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130</v>
      </c>
      <c r="AU198" s="14" t="s">
        <v>83</v>
      </c>
    </row>
    <row r="199" s="2" customFormat="1">
      <c r="A199" s="35"/>
      <c r="B199" s="36"/>
      <c r="C199" s="233" t="s">
        <v>290</v>
      </c>
      <c r="D199" s="233" t="s">
        <v>138</v>
      </c>
      <c r="E199" s="234" t="s">
        <v>291</v>
      </c>
      <c r="F199" s="235" t="s">
        <v>292</v>
      </c>
      <c r="G199" s="236" t="s">
        <v>232</v>
      </c>
      <c r="H199" s="237">
        <v>2</v>
      </c>
      <c r="I199" s="238"/>
      <c r="J199" s="239">
        <f>ROUND(I199*H199,2)</f>
        <v>0</v>
      </c>
      <c r="K199" s="235" t="s">
        <v>1</v>
      </c>
      <c r="L199" s="240"/>
      <c r="M199" s="241" t="s">
        <v>1</v>
      </c>
      <c r="N199" s="242" t="s">
        <v>38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233</v>
      </c>
      <c r="AT199" s="226" t="s">
        <v>138</v>
      </c>
      <c r="AU199" s="226" t="s">
        <v>83</v>
      </c>
      <c r="AY199" s="14" t="s">
        <v>121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81</v>
      </c>
      <c r="BK199" s="227">
        <f>ROUND(I199*H199,2)</f>
        <v>0</v>
      </c>
      <c r="BL199" s="14" t="s">
        <v>234</v>
      </c>
      <c r="BM199" s="226" t="s">
        <v>293</v>
      </c>
    </row>
    <row r="200" s="2" customFormat="1">
      <c r="A200" s="35"/>
      <c r="B200" s="36"/>
      <c r="C200" s="37"/>
      <c r="D200" s="228" t="s">
        <v>130</v>
      </c>
      <c r="E200" s="37"/>
      <c r="F200" s="229" t="s">
        <v>292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130</v>
      </c>
      <c r="AU200" s="14" t="s">
        <v>83</v>
      </c>
    </row>
    <row r="201" s="2" customFormat="1">
      <c r="A201" s="35"/>
      <c r="B201" s="36"/>
      <c r="C201" s="233" t="s">
        <v>294</v>
      </c>
      <c r="D201" s="233" t="s">
        <v>138</v>
      </c>
      <c r="E201" s="234" t="s">
        <v>295</v>
      </c>
      <c r="F201" s="235" t="s">
        <v>296</v>
      </c>
      <c r="G201" s="236" t="s">
        <v>232</v>
      </c>
      <c r="H201" s="237">
        <v>2</v>
      </c>
      <c r="I201" s="238"/>
      <c r="J201" s="239">
        <f>ROUND(I201*H201,2)</f>
        <v>0</v>
      </c>
      <c r="K201" s="235" t="s">
        <v>1</v>
      </c>
      <c r="L201" s="240"/>
      <c r="M201" s="241" t="s">
        <v>1</v>
      </c>
      <c r="N201" s="242" t="s">
        <v>38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233</v>
      </c>
      <c r="AT201" s="226" t="s">
        <v>138</v>
      </c>
      <c r="AU201" s="226" t="s">
        <v>83</v>
      </c>
      <c r="AY201" s="14" t="s">
        <v>121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81</v>
      </c>
      <c r="BK201" s="227">
        <f>ROUND(I201*H201,2)</f>
        <v>0</v>
      </c>
      <c r="BL201" s="14" t="s">
        <v>234</v>
      </c>
      <c r="BM201" s="226" t="s">
        <v>297</v>
      </c>
    </row>
    <row r="202" s="2" customFormat="1">
      <c r="A202" s="35"/>
      <c r="B202" s="36"/>
      <c r="C202" s="37"/>
      <c r="D202" s="228" t="s">
        <v>130</v>
      </c>
      <c r="E202" s="37"/>
      <c r="F202" s="229" t="s">
        <v>298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130</v>
      </c>
      <c r="AU202" s="14" t="s">
        <v>83</v>
      </c>
    </row>
    <row r="203" s="2" customFormat="1">
      <c r="A203" s="35"/>
      <c r="B203" s="36"/>
      <c r="C203" s="233" t="s">
        <v>299</v>
      </c>
      <c r="D203" s="233" t="s">
        <v>138</v>
      </c>
      <c r="E203" s="234" t="s">
        <v>300</v>
      </c>
      <c r="F203" s="235" t="s">
        <v>301</v>
      </c>
      <c r="G203" s="236" t="s">
        <v>232</v>
      </c>
      <c r="H203" s="237">
        <v>4</v>
      </c>
      <c r="I203" s="238"/>
      <c r="J203" s="239">
        <f>ROUND(I203*H203,2)</f>
        <v>0</v>
      </c>
      <c r="K203" s="235" t="s">
        <v>1</v>
      </c>
      <c r="L203" s="240"/>
      <c r="M203" s="241" t="s">
        <v>1</v>
      </c>
      <c r="N203" s="242" t="s">
        <v>38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233</v>
      </c>
      <c r="AT203" s="226" t="s">
        <v>138</v>
      </c>
      <c r="AU203" s="226" t="s">
        <v>83</v>
      </c>
      <c r="AY203" s="14" t="s">
        <v>121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81</v>
      </c>
      <c r="BK203" s="227">
        <f>ROUND(I203*H203,2)</f>
        <v>0</v>
      </c>
      <c r="BL203" s="14" t="s">
        <v>234</v>
      </c>
      <c r="BM203" s="226" t="s">
        <v>302</v>
      </c>
    </row>
    <row r="204" s="2" customFormat="1">
      <c r="A204" s="35"/>
      <c r="B204" s="36"/>
      <c r="C204" s="37"/>
      <c r="D204" s="228" t="s">
        <v>130</v>
      </c>
      <c r="E204" s="37"/>
      <c r="F204" s="229" t="s">
        <v>301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130</v>
      </c>
      <c r="AU204" s="14" t="s">
        <v>83</v>
      </c>
    </row>
    <row r="205" s="2" customFormat="1">
      <c r="A205" s="35"/>
      <c r="B205" s="36"/>
      <c r="C205" s="233" t="s">
        <v>303</v>
      </c>
      <c r="D205" s="233" t="s">
        <v>138</v>
      </c>
      <c r="E205" s="234" t="s">
        <v>304</v>
      </c>
      <c r="F205" s="235" t="s">
        <v>305</v>
      </c>
      <c r="G205" s="236" t="s">
        <v>232</v>
      </c>
      <c r="H205" s="237">
        <v>2</v>
      </c>
      <c r="I205" s="238"/>
      <c r="J205" s="239">
        <f>ROUND(I205*H205,2)</f>
        <v>0</v>
      </c>
      <c r="K205" s="235" t="s">
        <v>1</v>
      </c>
      <c r="L205" s="240"/>
      <c r="M205" s="241" t="s">
        <v>1</v>
      </c>
      <c r="N205" s="242" t="s">
        <v>38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233</v>
      </c>
      <c r="AT205" s="226" t="s">
        <v>138</v>
      </c>
      <c r="AU205" s="226" t="s">
        <v>83</v>
      </c>
      <c r="AY205" s="14" t="s">
        <v>121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81</v>
      </c>
      <c r="BK205" s="227">
        <f>ROUND(I205*H205,2)</f>
        <v>0</v>
      </c>
      <c r="BL205" s="14" t="s">
        <v>234</v>
      </c>
      <c r="BM205" s="226" t="s">
        <v>306</v>
      </c>
    </row>
    <row r="206" s="2" customFormat="1">
      <c r="A206" s="35"/>
      <c r="B206" s="36"/>
      <c r="C206" s="37"/>
      <c r="D206" s="228" t="s">
        <v>130</v>
      </c>
      <c r="E206" s="37"/>
      <c r="F206" s="229" t="s">
        <v>307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130</v>
      </c>
      <c r="AU206" s="14" t="s">
        <v>83</v>
      </c>
    </row>
    <row r="207" s="2" customFormat="1">
      <c r="A207" s="35"/>
      <c r="B207" s="36"/>
      <c r="C207" s="233" t="s">
        <v>308</v>
      </c>
      <c r="D207" s="233" t="s">
        <v>138</v>
      </c>
      <c r="E207" s="234" t="s">
        <v>309</v>
      </c>
      <c r="F207" s="235" t="s">
        <v>310</v>
      </c>
      <c r="G207" s="236" t="s">
        <v>232</v>
      </c>
      <c r="H207" s="237">
        <v>1</v>
      </c>
      <c r="I207" s="238"/>
      <c r="J207" s="239">
        <f>ROUND(I207*H207,2)</f>
        <v>0</v>
      </c>
      <c r="K207" s="235" t="s">
        <v>1</v>
      </c>
      <c r="L207" s="240"/>
      <c r="M207" s="241" t="s">
        <v>1</v>
      </c>
      <c r="N207" s="242" t="s">
        <v>38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233</v>
      </c>
      <c r="AT207" s="226" t="s">
        <v>138</v>
      </c>
      <c r="AU207" s="226" t="s">
        <v>83</v>
      </c>
      <c r="AY207" s="14" t="s">
        <v>121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81</v>
      </c>
      <c r="BK207" s="227">
        <f>ROUND(I207*H207,2)</f>
        <v>0</v>
      </c>
      <c r="BL207" s="14" t="s">
        <v>234</v>
      </c>
      <c r="BM207" s="226" t="s">
        <v>311</v>
      </c>
    </row>
    <row r="208" s="2" customFormat="1">
      <c r="A208" s="35"/>
      <c r="B208" s="36"/>
      <c r="C208" s="37"/>
      <c r="D208" s="228" t="s">
        <v>130</v>
      </c>
      <c r="E208" s="37"/>
      <c r="F208" s="229" t="s">
        <v>310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130</v>
      </c>
      <c r="AU208" s="14" t="s">
        <v>83</v>
      </c>
    </row>
    <row r="209" s="2" customFormat="1">
      <c r="A209" s="35"/>
      <c r="B209" s="36"/>
      <c r="C209" s="233" t="s">
        <v>312</v>
      </c>
      <c r="D209" s="233" t="s">
        <v>138</v>
      </c>
      <c r="E209" s="234" t="s">
        <v>313</v>
      </c>
      <c r="F209" s="235" t="s">
        <v>314</v>
      </c>
      <c r="G209" s="236" t="s">
        <v>232</v>
      </c>
      <c r="H209" s="237">
        <v>2</v>
      </c>
      <c r="I209" s="238"/>
      <c r="J209" s="239">
        <f>ROUND(I209*H209,2)</f>
        <v>0</v>
      </c>
      <c r="K209" s="235" t="s">
        <v>1</v>
      </c>
      <c r="L209" s="240"/>
      <c r="M209" s="241" t="s">
        <v>1</v>
      </c>
      <c r="N209" s="242" t="s">
        <v>38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233</v>
      </c>
      <c r="AT209" s="226" t="s">
        <v>138</v>
      </c>
      <c r="AU209" s="226" t="s">
        <v>83</v>
      </c>
      <c r="AY209" s="14" t="s">
        <v>121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81</v>
      </c>
      <c r="BK209" s="227">
        <f>ROUND(I209*H209,2)</f>
        <v>0</v>
      </c>
      <c r="BL209" s="14" t="s">
        <v>234</v>
      </c>
      <c r="BM209" s="226" t="s">
        <v>315</v>
      </c>
    </row>
    <row r="210" s="2" customFormat="1">
      <c r="A210" s="35"/>
      <c r="B210" s="36"/>
      <c r="C210" s="37"/>
      <c r="D210" s="228" t="s">
        <v>130</v>
      </c>
      <c r="E210" s="37"/>
      <c r="F210" s="229" t="s">
        <v>314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130</v>
      </c>
      <c r="AU210" s="14" t="s">
        <v>83</v>
      </c>
    </row>
    <row r="211" s="2" customFormat="1">
      <c r="A211" s="35"/>
      <c r="B211" s="36"/>
      <c r="C211" s="233" t="s">
        <v>316</v>
      </c>
      <c r="D211" s="233" t="s">
        <v>138</v>
      </c>
      <c r="E211" s="234" t="s">
        <v>317</v>
      </c>
      <c r="F211" s="235" t="s">
        <v>318</v>
      </c>
      <c r="G211" s="236" t="s">
        <v>232</v>
      </c>
      <c r="H211" s="237">
        <v>1</v>
      </c>
      <c r="I211" s="238"/>
      <c r="J211" s="239">
        <f>ROUND(I211*H211,2)</f>
        <v>0</v>
      </c>
      <c r="K211" s="235" t="s">
        <v>1</v>
      </c>
      <c r="L211" s="240"/>
      <c r="M211" s="241" t="s">
        <v>1</v>
      </c>
      <c r="N211" s="242" t="s">
        <v>38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233</v>
      </c>
      <c r="AT211" s="226" t="s">
        <v>138</v>
      </c>
      <c r="AU211" s="226" t="s">
        <v>83</v>
      </c>
      <c r="AY211" s="14" t="s">
        <v>121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81</v>
      </c>
      <c r="BK211" s="227">
        <f>ROUND(I211*H211,2)</f>
        <v>0</v>
      </c>
      <c r="BL211" s="14" t="s">
        <v>234</v>
      </c>
      <c r="BM211" s="226" t="s">
        <v>319</v>
      </c>
    </row>
    <row r="212" s="2" customFormat="1">
      <c r="A212" s="35"/>
      <c r="B212" s="36"/>
      <c r="C212" s="37"/>
      <c r="D212" s="228" t="s">
        <v>130</v>
      </c>
      <c r="E212" s="37"/>
      <c r="F212" s="229" t="s">
        <v>318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130</v>
      </c>
      <c r="AU212" s="14" t="s">
        <v>83</v>
      </c>
    </row>
    <row r="213" s="2" customFormat="1">
      <c r="A213" s="35"/>
      <c r="B213" s="36"/>
      <c r="C213" s="233" t="s">
        <v>320</v>
      </c>
      <c r="D213" s="233" t="s">
        <v>138</v>
      </c>
      <c r="E213" s="234" t="s">
        <v>321</v>
      </c>
      <c r="F213" s="235" t="s">
        <v>322</v>
      </c>
      <c r="G213" s="236" t="s">
        <v>232</v>
      </c>
      <c r="H213" s="237">
        <v>1</v>
      </c>
      <c r="I213" s="238"/>
      <c r="J213" s="239">
        <f>ROUND(I213*H213,2)</f>
        <v>0</v>
      </c>
      <c r="K213" s="235" t="s">
        <v>1</v>
      </c>
      <c r="L213" s="240"/>
      <c r="M213" s="241" t="s">
        <v>1</v>
      </c>
      <c r="N213" s="242" t="s">
        <v>38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233</v>
      </c>
      <c r="AT213" s="226" t="s">
        <v>138</v>
      </c>
      <c r="AU213" s="226" t="s">
        <v>83</v>
      </c>
      <c r="AY213" s="14" t="s">
        <v>121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81</v>
      </c>
      <c r="BK213" s="227">
        <f>ROUND(I213*H213,2)</f>
        <v>0</v>
      </c>
      <c r="BL213" s="14" t="s">
        <v>234</v>
      </c>
      <c r="BM213" s="226" t="s">
        <v>323</v>
      </c>
    </row>
    <row r="214" s="2" customFormat="1">
      <c r="A214" s="35"/>
      <c r="B214" s="36"/>
      <c r="C214" s="37"/>
      <c r="D214" s="228" t="s">
        <v>130</v>
      </c>
      <c r="E214" s="37"/>
      <c r="F214" s="229" t="s">
        <v>324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130</v>
      </c>
      <c r="AU214" s="14" t="s">
        <v>83</v>
      </c>
    </row>
    <row r="215" s="2" customFormat="1" ht="16.5" customHeight="1">
      <c r="A215" s="35"/>
      <c r="B215" s="36"/>
      <c r="C215" s="233" t="s">
        <v>325</v>
      </c>
      <c r="D215" s="233" t="s">
        <v>138</v>
      </c>
      <c r="E215" s="234" t="s">
        <v>326</v>
      </c>
      <c r="F215" s="235" t="s">
        <v>327</v>
      </c>
      <c r="G215" s="236" t="s">
        <v>232</v>
      </c>
      <c r="H215" s="237">
        <v>1</v>
      </c>
      <c r="I215" s="238"/>
      <c r="J215" s="239">
        <f>ROUND(I215*H215,2)</f>
        <v>0</v>
      </c>
      <c r="K215" s="235" t="s">
        <v>1</v>
      </c>
      <c r="L215" s="240"/>
      <c r="M215" s="241" t="s">
        <v>1</v>
      </c>
      <c r="N215" s="242" t="s">
        <v>38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233</v>
      </c>
      <c r="AT215" s="226" t="s">
        <v>138</v>
      </c>
      <c r="AU215" s="226" t="s">
        <v>83</v>
      </c>
      <c r="AY215" s="14" t="s">
        <v>121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81</v>
      </c>
      <c r="BK215" s="227">
        <f>ROUND(I215*H215,2)</f>
        <v>0</v>
      </c>
      <c r="BL215" s="14" t="s">
        <v>234</v>
      </c>
      <c r="BM215" s="226" t="s">
        <v>328</v>
      </c>
    </row>
    <row r="216" s="2" customFormat="1">
      <c r="A216" s="35"/>
      <c r="B216" s="36"/>
      <c r="C216" s="37"/>
      <c r="D216" s="228" t="s">
        <v>130</v>
      </c>
      <c r="E216" s="37"/>
      <c r="F216" s="229" t="s">
        <v>329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130</v>
      </c>
      <c r="AU216" s="14" t="s">
        <v>83</v>
      </c>
    </row>
    <row r="217" s="2" customFormat="1" ht="16.5" customHeight="1">
      <c r="A217" s="35"/>
      <c r="B217" s="36"/>
      <c r="C217" s="233" t="s">
        <v>330</v>
      </c>
      <c r="D217" s="233" t="s">
        <v>138</v>
      </c>
      <c r="E217" s="234" t="s">
        <v>331</v>
      </c>
      <c r="F217" s="235" t="s">
        <v>332</v>
      </c>
      <c r="G217" s="236" t="s">
        <v>232</v>
      </c>
      <c r="H217" s="237">
        <v>1</v>
      </c>
      <c r="I217" s="238"/>
      <c r="J217" s="239">
        <f>ROUND(I217*H217,2)</f>
        <v>0</v>
      </c>
      <c r="K217" s="235" t="s">
        <v>1</v>
      </c>
      <c r="L217" s="240"/>
      <c r="M217" s="241" t="s">
        <v>1</v>
      </c>
      <c r="N217" s="242" t="s">
        <v>38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233</v>
      </c>
      <c r="AT217" s="226" t="s">
        <v>138</v>
      </c>
      <c r="AU217" s="226" t="s">
        <v>83</v>
      </c>
      <c r="AY217" s="14" t="s">
        <v>121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81</v>
      </c>
      <c r="BK217" s="227">
        <f>ROUND(I217*H217,2)</f>
        <v>0</v>
      </c>
      <c r="BL217" s="14" t="s">
        <v>234</v>
      </c>
      <c r="BM217" s="226" t="s">
        <v>333</v>
      </c>
    </row>
    <row r="218" s="2" customFormat="1">
      <c r="A218" s="35"/>
      <c r="B218" s="36"/>
      <c r="C218" s="37"/>
      <c r="D218" s="228" t="s">
        <v>130</v>
      </c>
      <c r="E218" s="37"/>
      <c r="F218" s="229" t="s">
        <v>334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130</v>
      </c>
      <c r="AU218" s="14" t="s">
        <v>83</v>
      </c>
    </row>
    <row r="219" s="2" customFormat="1" ht="16.5" customHeight="1">
      <c r="A219" s="35"/>
      <c r="B219" s="36"/>
      <c r="C219" s="233" t="s">
        <v>335</v>
      </c>
      <c r="D219" s="233" t="s">
        <v>138</v>
      </c>
      <c r="E219" s="234" t="s">
        <v>336</v>
      </c>
      <c r="F219" s="235" t="s">
        <v>337</v>
      </c>
      <c r="G219" s="236" t="s">
        <v>232</v>
      </c>
      <c r="H219" s="237">
        <v>1</v>
      </c>
      <c r="I219" s="238"/>
      <c r="J219" s="239">
        <f>ROUND(I219*H219,2)</f>
        <v>0</v>
      </c>
      <c r="K219" s="235" t="s">
        <v>1</v>
      </c>
      <c r="L219" s="240"/>
      <c r="M219" s="241" t="s">
        <v>1</v>
      </c>
      <c r="N219" s="242" t="s">
        <v>38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233</v>
      </c>
      <c r="AT219" s="226" t="s">
        <v>138</v>
      </c>
      <c r="AU219" s="226" t="s">
        <v>83</v>
      </c>
      <c r="AY219" s="14" t="s">
        <v>121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81</v>
      </c>
      <c r="BK219" s="227">
        <f>ROUND(I219*H219,2)</f>
        <v>0</v>
      </c>
      <c r="BL219" s="14" t="s">
        <v>234</v>
      </c>
      <c r="BM219" s="226" t="s">
        <v>338</v>
      </c>
    </row>
    <row r="220" s="2" customFormat="1">
      <c r="A220" s="35"/>
      <c r="B220" s="36"/>
      <c r="C220" s="37"/>
      <c r="D220" s="228" t="s">
        <v>130</v>
      </c>
      <c r="E220" s="37"/>
      <c r="F220" s="229" t="s">
        <v>339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130</v>
      </c>
      <c r="AU220" s="14" t="s">
        <v>83</v>
      </c>
    </row>
    <row r="221" s="2" customFormat="1" ht="21.75" customHeight="1">
      <c r="A221" s="35"/>
      <c r="B221" s="36"/>
      <c r="C221" s="233" t="s">
        <v>340</v>
      </c>
      <c r="D221" s="233" t="s">
        <v>138</v>
      </c>
      <c r="E221" s="234" t="s">
        <v>341</v>
      </c>
      <c r="F221" s="235" t="s">
        <v>342</v>
      </c>
      <c r="G221" s="236" t="s">
        <v>232</v>
      </c>
      <c r="H221" s="237">
        <v>1</v>
      </c>
      <c r="I221" s="238"/>
      <c r="J221" s="239">
        <f>ROUND(I221*H221,2)</f>
        <v>0</v>
      </c>
      <c r="K221" s="235" t="s">
        <v>1</v>
      </c>
      <c r="L221" s="240"/>
      <c r="M221" s="241" t="s">
        <v>1</v>
      </c>
      <c r="N221" s="242" t="s">
        <v>38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233</v>
      </c>
      <c r="AT221" s="226" t="s">
        <v>138</v>
      </c>
      <c r="AU221" s="226" t="s">
        <v>83</v>
      </c>
      <c r="AY221" s="14" t="s">
        <v>121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81</v>
      </c>
      <c r="BK221" s="227">
        <f>ROUND(I221*H221,2)</f>
        <v>0</v>
      </c>
      <c r="BL221" s="14" t="s">
        <v>234</v>
      </c>
      <c r="BM221" s="226" t="s">
        <v>343</v>
      </c>
    </row>
    <row r="222" s="2" customFormat="1">
      <c r="A222" s="35"/>
      <c r="B222" s="36"/>
      <c r="C222" s="37"/>
      <c r="D222" s="228" t="s">
        <v>130</v>
      </c>
      <c r="E222" s="37"/>
      <c r="F222" s="229" t="s">
        <v>344</v>
      </c>
      <c r="G222" s="37"/>
      <c r="H222" s="37"/>
      <c r="I222" s="230"/>
      <c r="J222" s="37"/>
      <c r="K222" s="37"/>
      <c r="L222" s="41"/>
      <c r="M222" s="231"/>
      <c r="N222" s="23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130</v>
      </c>
      <c r="AU222" s="14" t="s">
        <v>83</v>
      </c>
    </row>
    <row r="223" s="2" customFormat="1" ht="21.75" customHeight="1">
      <c r="A223" s="35"/>
      <c r="B223" s="36"/>
      <c r="C223" s="233" t="s">
        <v>345</v>
      </c>
      <c r="D223" s="233" t="s">
        <v>138</v>
      </c>
      <c r="E223" s="234" t="s">
        <v>346</v>
      </c>
      <c r="F223" s="235" t="s">
        <v>347</v>
      </c>
      <c r="G223" s="236" t="s">
        <v>232</v>
      </c>
      <c r="H223" s="237">
        <v>1</v>
      </c>
      <c r="I223" s="238"/>
      <c r="J223" s="239">
        <f>ROUND(I223*H223,2)</f>
        <v>0</v>
      </c>
      <c r="K223" s="235" t="s">
        <v>1</v>
      </c>
      <c r="L223" s="240"/>
      <c r="M223" s="241" t="s">
        <v>1</v>
      </c>
      <c r="N223" s="242" t="s">
        <v>38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233</v>
      </c>
      <c r="AT223" s="226" t="s">
        <v>138</v>
      </c>
      <c r="AU223" s="226" t="s">
        <v>83</v>
      </c>
      <c r="AY223" s="14" t="s">
        <v>121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81</v>
      </c>
      <c r="BK223" s="227">
        <f>ROUND(I223*H223,2)</f>
        <v>0</v>
      </c>
      <c r="BL223" s="14" t="s">
        <v>234</v>
      </c>
      <c r="BM223" s="226" t="s">
        <v>348</v>
      </c>
    </row>
    <row r="224" s="2" customFormat="1">
      <c r="A224" s="35"/>
      <c r="B224" s="36"/>
      <c r="C224" s="37"/>
      <c r="D224" s="228" t="s">
        <v>130</v>
      </c>
      <c r="E224" s="37"/>
      <c r="F224" s="229" t="s">
        <v>349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130</v>
      </c>
      <c r="AU224" s="14" t="s">
        <v>83</v>
      </c>
    </row>
    <row r="225" s="2" customFormat="1" ht="21.75" customHeight="1">
      <c r="A225" s="35"/>
      <c r="B225" s="36"/>
      <c r="C225" s="233" t="s">
        <v>350</v>
      </c>
      <c r="D225" s="233" t="s">
        <v>138</v>
      </c>
      <c r="E225" s="234" t="s">
        <v>351</v>
      </c>
      <c r="F225" s="235" t="s">
        <v>352</v>
      </c>
      <c r="G225" s="236" t="s">
        <v>232</v>
      </c>
      <c r="H225" s="237">
        <v>2</v>
      </c>
      <c r="I225" s="238"/>
      <c r="J225" s="239">
        <f>ROUND(I225*H225,2)</f>
        <v>0</v>
      </c>
      <c r="K225" s="235" t="s">
        <v>1</v>
      </c>
      <c r="L225" s="240"/>
      <c r="M225" s="241" t="s">
        <v>1</v>
      </c>
      <c r="N225" s="242" t="s">
        <v>38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233</v>
      </c>
      <c r="AT225" s="226" t="s">
        <v>138</v>
      </c>
      <c r="AU225" s="226" t="s">
        <v>83</v>
      </c>
      <c r="AY225" s="14" t="s">
        <v>121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81</v>
      </c>
      <c r="BK225" s="227">
        <f>ROUND(I225*H225,2)</f>
        <v>0</v>
      </c>
      <c r="BL225" s="14" t="s">
        <v>234</v>
      </c>
      <c r="BM225" s="226" t="s">
        <v>353</v>
      </c>
    </row>
    <row r="226" s="2" customFormat="1">
      <c r="A226" s="35"/>
      <c r="B226" s="36"/>
      <c r="C226" s="37"/>
      <c r="D226" s="228" t="s">
        <v>130</v>
      </c>
      <c r="E226" s="37"/>
      <c r="F226" s="229" t="s">
        <v>354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130</v>
      </c>
      <c r="AU226" s="14" t="s">
        <v>83</v>
      </c>
    </row>
    <row r="227" s="2" customFormat="1" ht="16.5" customHeight="1">
      <c r="A227" s="35"/>
      <c r="B227" s="36"/>
      <c r="C227" s="233" t="s">
        <v>355</v>
      </c>
      <c r="D227" s="233" t="s">
        <v>138</v>
      </c>
      <c r="E227" s="234" t="s">
        <v>356</v>
      </c>
      <c r="F227" s="235" t="s">
        <v>357</v>
      </c>
      <c r="G227" s="236" t="s">
        <v>232</v>
      </c>
      <c r="H227" s="237">
        <v>2</v>
      </c>
      <c r="I227" s="238"/>
      <c r="J227" s="239">
        <f>ROUND(I227*H227,2)</f>
        <v>0</v>
      </c>
      <c r="K227" s="235" t="s">
        <v>1</v>
      </c>
      <c r="L227" s="240"/>
      <c r="M227" s="241" t="s">
        <v>1</v>
      </c>
      <c r="N227" s="242" t="s">
        <v>38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358</v>
      </c>
      <c r="AT227" s="226" t="s">
        <v>138</v>
      </c>
      <c r="AU227" s="226" t="s">
        <v>83</v>
      </c>
      <c r="AY227" s="14" t="s">
        <v>121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81</v>
      </c>
      <c r="BK227" s="227">
        <f>ROUND(I227*H227,2)</f>
        <v>0</v>
      </c>
      <c r="BL227" s="14" t="s">
        <v>128</v>
      </c>
      <c r="BM227" s="226" t="s">
        <v>359</v>
      </c>
    </row>
    <row r="228" s="2" customFormat="1">
      <c r="A228" s="35"/>
      <c r="B228" s="36"/>
      <c r="C228" s="37"/>
      <c r="D228" s="228" t="s">
        <v>130</v>
      </c>
      <c r="E228" s="37"/>
      <c r="F228" s="229" t="s">
        <v>360</v>
      </c>
      <c r="G228" s="37"/>
      <c r="H228" s="37"/>
      <c r="I228" s="230"/>
      <c r="J228" s="37"/>
      <c r="K228" s="37"/>
      <c r="L228" s="41"/>
      <c r="M228" s="231"/>
      <c r="N228" s="232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130</v>
      </c>
      <c r="AU228" s="14" t="s">
        <v>83</v>
      </c>
    </row>
    <row r="229" s="2" customFormat="1" ht="21.75" customHeight="1">
      <c r="A229" s="35"/>
      <c r="B229" s="36"/>
      <c r="C229" s="233" t="s">
        <v>361</v>
      </c>
      <c r="D229" s="233" t="s">
        <v>138</v>
      </c>
      <c r="E229" s="234" t="s">
        <v>362</v>
      </c>
      <c r="F229" s="235" t="s">
        <v>363</v>
      </c>
      <c r="G229" s="236" t="s">
        <v>232</v>
      </c>
      <c r="H229" s="237">
        <v>2</v>
      </c>
      <c r="I229" s="238"/>
      <c r="J229" s="239">
        <f>ROUND(I229*H229,2)</f>
        <v>0</v>
      </c>
      <c r="K229" s="235" t="s">
        <v>1</v>
      </c>
      <c r="L229" s="240"/>
      <c r="M229" s="241" t="s">
        <v>1</v>
      </c>
      <c r="N229" s="242" t="s">
        <v>38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358</v>
      </c>
      <c r="AT229" s="226" t="s">
        <v>138</v>
      </c>
      <c r="AU229" s="226" t="s">
        <v>83</v>
      </c>
      <c r="AY229" s="14" t="s">
        <v>121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81</v>
      </c>
      <c r="BK229" s="227">
        <f>ROUND(I229*H229,2)</f>
        <v>0</v>
      </c>
      <c r="BL229" s="14" t="s">
        <v>128</v>
      </c>
      <c r="BM229" s="226" t="s">
        <v>364</v>
      </c>
    </row>
    <row r="230" s="2" customFormat="1">
      <c r="A230" s="35"/>
      <c r="B230" s="36"/>
      <c r="C230" s="37"/>
      <c r="D230" s="228" t="s">
        <v>130</v>
      </c>
      <c r="E230" s="37"/>
      <c r="F230" s="229" t="s">
        <v>363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130</v>
      </c>
      <c r="AU230" s="14" t="s">
        <v>83</v>
      </c>
    </row>
    <row r="231" s="2" customFormat="1">
      <c r="A231" s="35"/>
      <c r="B231" s="36"/>
      <c r="C231" s="215" t="s">
        <v>365</v>
      </c>
      <c r="D231" s="215" t="s">
        <v>124</v>
      </c>
      <c r="E231" s="216" t="s">
        <v>366</v>
      </c>
      <c r="F231" s="217" t="s">
        <v>367</v>
      </c>
      <c r="G231" s="218" t="s">
        <v>147</v>
      </c>
      <c r="H231" s="219">
        <v>110</v>
      </c>
      <c r="I231" s="220"/>
      <c r="J231" s="221">
        <f>ROUND(I231*H231,2)</f>
        <v>0</v>
      </c>
      <c r="K231" s="217" t="s">
        <v>1</v>
      </c>
      <c r="L231" s="41"/>
      <c r="M231" s="222" t="s">
        <v>1</v>
      </c>
      <c r="N231" s="223" t="s">
        <v>38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0.0053099999999999996</v>
      </c>
      <c r="T231" s="225">
        <f>S231*H231</f>
        <v>0.58409999999999995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128</v>
      </c>
      <c r="AT231" s="226" t="s">
        <v>124</v>
      </c>
      <c r="AU231" s="226" t="s">
        <v>83</v>
      </c>
      <c r="AY231" s="14" t="s">
        <v>121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81</v>
      </c>
      <c r="BK231" s="227">
        <f>ROUND(I231*H231,2)</f>
        <v>0</v>
      </c>
      <c r="BL231" s="14" t="s">
        <v>128</v>
      </c>
      <c r="BM231" s="226" t="s">
        <v>368</v>
      </c>
    </row>
    <row r="232" s="2" customFormat="1">
      <c r="A232" s="35"/>
      <c r="B232" s="36"/>
      <c r="C232" s="37"/>
      <c r="D232" s="228" t="s">
        <v>130</v>
      </c>
      <c r="E232" s="37"/>
      <c r="F232" s="229" t="s">
        <v>367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130</v>
      </c>
      <c r="AU232" s="14" t="s">
        <v>83</v>
      </c>
    </row>
    <row r="233" s="2" customFormat="1" ht="33" customHeight="1">
      <c r="A233" s="35"/>
      <c r="B233" s="36"/>
      <c r="C233" s="215" t="s">
        <v>369</v>
      </c>
      <c r="D233" s="215" t="s">
        <v>124</v>
      </c>
      <c r="E233" s="216" t="s">
        <v>370</v>
      </c>
      <c r="F233" s="217" t="s">
        <v>371</v>
      </c>
      <c r="G233" s="218" t="s">
        <v>147</v>
      </c>
      <c r="H233" s="219">
        <v>440</v>
      </c>
      <c r="I233" s="220"/>
      <c r="J233" s="221">
        <f>ROUND(I233*H233,2)</f>
        <v>0</v>
      </c>
      <c r="K233" s="217" t="s">
        <v>1</v>
      </c>
      <c r="L233" s="41"/>
      <c r="M233" s="222" t="s">
        <v>1</v>
      </c>
      <c r="N233" s="223" t="s">
        <v>38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0.01193</v>
      </c>
      <c r="T233" s="225">
        <f>S233*H233</f>
        <v>5.2492000000000001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128</v>
      </c>
      <c r="AT233" s="226" t="s">
        <v>124</v>
      </c>
      <c r="AU233" s="226" t="s">
        <v>83</v>
      </c>
      <c r="AY233" s="14" t="s">
        <v>121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81</v>
      </c>
      <c r="BK233" s="227">
        <f>ROUND(I233*H233,2)</f>
        <v>0</v>
      </c>
      <c r="BL233" s="14" t="s">
        <v>128</v>
      </c>
      <c r="BM233" s="226" t="s">
        <v>372</v>
      </c>
    </row>
    <row r="234" s="2" customFormat="1">
      <c r="A234" s="35"/>
      <c r="B234" s="36"/>
      <c r="C234" s="37"/>
      <c r="D234" s="228" t="s">
        <v>130</v>
      </c>
      <c r="E234" s="37"/>
      <c r="F234" s="229" t="s">
        <v>371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130</v>
      </c>
      <c r="AU234" s="14" t="s">
        <v>83</v>
      </c>
    </row>
    <row r="235" s="2" customFormat="1">
      <c r="A235" s="35"/>
      <c r="B235" s="36"/>
      <c r="C235" s="215" t="s">
        <v>373</v>
      </c>
      <c r="D235" s="215" t="s">
        <v>124</v>
      </c>
      <c r="E235" s="216" t="s">
        <v>374</v>
      </c>
      <c r="F235" s="217" t="s">
        <v>375</v>
      </c>
      <c r="G235" s="218" t="s">
        <v>147</v>
      </c>
      <c r="H235" s="219">
        <v>30</v>
      </c>
      <c r="I235" s="220"/>
      <c r="J235" s="221">
        <f>ROUND(I235*H235,2)</f>
        <v>0</v>
      </c>
      <c r="K235" s="217" t="s">
        <v>1</v>
      </c>
      <c r="L235" s="41"/>
      <c r="M235" s="222" t="s">
        <v>1</v>
      </c>
      <c r="N235" s="223" t="s">
        <v>38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0.0059699999999999996</v>
      </c>
      <c r="T235" s="225">
        <f>S235*H235</f>
        <v>0.17909999999999998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128</v>
      </c>
      <c r="AT235" s="226" t="s">
        <v>124</v>
      </c>
      <c r="AU235" s="226" t="s">
        <v>83</v>
      </c>
      <c r="AY235" s="14" t="s">
        <v>121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81</v>
      </c>
      <c r="BK235" s="227">
        <f>ROUND(I235*H235,2)</f>
        <v>0</v>
      </c>
      <c r="BL235" s="14" t="s">
        <v>128</v>
      </c>
      <c r="BM235" s="226" t="s">
        <v>376</v>
      </c>
    </row>
    <row r="236" s="2" customFormat="1">
      <c r="A236" s="35"/>
      <c r="B236" s="36"/>
      <c r="C236" s="37"/>
      <c r="D236" s="228" t="s">
        <v>130</v>
      </c>
      <c r="E236" s="37"/>
      <c r="F236" s="229" t="s">
        <v>375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130</v>
      </c>
      <c r="AU236" s="14" t="s">
        <v>83</v>
      </c>
    </row>
    <row r="237" s="2" customFormat="1" ht="33" customHeight="1">
      <c r="A237" s="35"/>
      <c r="B237" s="36"/>
      <c r="C237" s="215" t="s">
        <v>377</v>
      </c>
      <c r="D237" s="215" t="s">
        <v>124</v>
      </c>
      <c r="E237" s="216" t="s">
        <v>378</v>
      </c>
      <c r="F237" s="217" t="s">
        <v>379</v>
      </c>
      <c r="G237" s="218" t="s">
        <v>147</v>
      </c>
      <c r="H237" s="219">
        <v>45</v>
      </c>
      <c r="I237" s="220"/>
      <c r="J237" s="221">
        <f>ROUND(I237*H237,2)</f>
        <v>0</v>
      </c>
      <c r="K237" s="217" t="s">
        <v>1</v>
      </c>
      <c r="L237" s="41"/>
      <c r="M237" s="222" t="s">
        <v>1</v>
      </c>
      <c r="N237" s="223" t="s">
        <v>38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0.013899999999999999</v>
      </c>
      <c r="T237" s="225">
        <f>S237*H237</f>
        <v>0.62549999999999994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128</v>
      </c>
      <c r="AT237" s="226" t="s">
        <v>124</v>
      </c>
      <c r="AU237" s="226" t="s">
        <v>83</v>
      </c>
      <c r="AY237" s="14" t="s">
        <v>121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81</v>
      </c>
      <c r="BK237" s="227">
        <f>ROUND(I237*H237,2)</f>
        <v>0</v>
      </c>
      <c r="BL237" s="14" t="s">
        <v>128</v>
      </c>
      <c r="BM237" s="226" t="s">
        <v>380</v>
      </c>
    </row>
    <row r="238" s="2" customFormat="1">
      <c r="A238" s="35"/>
      <c r="B238" s="36"/>
      <c r="C238" s="37"/>
      <c r="D238" s="228" t="s">
        <v>130</v>
      </c>
      <c r="E238" s="37"/>
      <c r="F238" s="229" t="s">
        <v>379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130</v>
      </c>
      <c r="AU238" s="14" t="s">
        <v>83</v>
      </c>
    </row>
    <row r="239" s="2" customFormat="1" ht="33" customHeight="1">
      <c r="A239" s="35"/>
      <c r="B239" s="36"/>
      <c r="C239" s="233" t="s">
        <v>381</v>
      </c>
      <c r="D239" s="233" t="s">
        <v>138</v>
      </c>
      <c r="E239" s="234" t="s">
        <v>382</v>
      </c>
      <c r="F239" s="235" t="s">
        <v>383</v>
      </c>
      <c r="G239" s="236" t="s">
        <v>384</v>
      </c>
      <c r="H239" s="237">
        <v>1.5</v>
      </c>
      <c r="I239" s="238"/>
      <c r="J239" s="239">
        <f>ROUND(I239*H239,2)</f>
        <v>0</v>
      </c>
      <c r="K239" s="235" t="s">
        <v>385</v>
      </c>
      <c r="L239" s="240"/>
      <c r="M239" s="241" t="s">
        <v>1</v>
      </c>
      <c r="N239" s="242" t="s">
        <v>38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358</v>
      </c>
      <c r="AT239" s="226" t="s">
        <v>138</v>
      </c>
      <c r="AU239" s="226" t="s">
        <v>83</v>
      </c>
      <c r="AY239" s="14" t="s">
        <v>121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81</v>
      </c>
      <c r="BK239" s="227">
        <f>ROUND(I239*H239,2)</f>
        <v>0</v>
      </c>
      <c r="BL239" s="14" t="s">
        <v>128</v>
      </c>
      <c r="BM239" s="226" t="s">
        <v>386</v>
      </c>
    </row>
    <row r="240" s="2" customFormat="1">
      <c r="A240" s="35"/>
      <c r="B240" s="36"/>
      <c r="C240" s="37"/>
      <c r="D240" s="228" t="s">
        <v>130</v>
      </c>
      <c r="E240" s="37"/>
      <c r="F240" s="229" t="s">
        <v>383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130</v>
      </c>
      <c r="AU240" s="14" t="s">
        <v>83</v>
      </c>
    </row>
    <row r="241" s="2" customFormat="1">
      <c r="A241" s="35"/>
      <c r="B241" s="36"/>
      <c r="C241" s="215" t="s">
        <v>387</v>
      </c>
      <c r="D241" s="215" t="s">
        <v>124</v>
      </c>
      <c r="E241" s="216" t="s">
        <v>388</v>
      </c>
      <c r="F241" s="217" t="s">
        <v>389</v>
      </c>
      <c r="G241" s="218" t="s">
        <v>232</v>
      </c>
      <c r="H241" s="219">
        <v>56</v>
      </c>
      <c r="I241" s="220"/>
      <c r="J241" s="221">
        <f>ROUND(I241*H241,2)</f>
        <v>0</v>
      </c>
      <c r="K241" s="217" t="s">
        <v>1</v>
      </c>
      <c r="L241" s="41"/>
      <c r="M241" s="222" t="s">
        <v>1</v>
      </c>
      <c r="N241" s="223" t="s">
        <v>38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128</v>
      </c>
      <c r="AT241" s="226" t="s">
        <v>124</v>
      </c>
      <c r="AU241" s="226" t="s">
        <v>83</v>
      </c>
      <c r="AY241" s="14" t="s">
        <v>121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81</v>
      </c>
      <c r="BK241" s="227">
        <f>ROUND(I241*H241,2)</f>
        <v>0</v>
      </c>
      <c r="BL241" s="14" t="s">
        <v>128</v>
      </c>
      <c r="BM241" s="226" t="s">
        <v>390</v>
      </c>
    </row>
    <row r="242" s="2" customFormat="1">
      <c r="A242" s="35"/>
      <c r="B242" s="36"/>
      <c r="C242" s="37"/>
      <c r="D242" s="228" t="s">
        <v>130</v>
      </c>
      <c r="E242" s="37"/>
      <c r="F242" s="229" t="s">
        <v>389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130</v>
      </c>
      <c r="AU242" s="14" t="s">
        <v>83</v>
      </c>
    </row>
    <row r="243" s="2" customFormat="1" ht="16.5" customHeight="1">
      <c r="A243" s="35"/>
      <c r="B243" s="36"/>
      <c r="C243" s="215" t="s">
        <v>391</v>
      </c>
      <c r="D243" s="215" t="s">
        <v>124</v>
      </c>
      <c r="E243" s="216" t="s">
        <v>392</v>
      </c>
      <c r="F243" s="217" t="s">
        <v>393</v>
      </c>
      <c r="G243" s="218" t="s">
        <v>127</v>
      </c>
      <c r="H243" s="219">
        <v>242</v>
      </c>
      <c r="I243" s="220"/>
      <c r="J243" s="221">
        <f>ROUND(I243*H243,2)</f>
        <v>0</v>
      </c>
      <c r="K243" s="217" t="s">
        <v>1</v>
      </c>
      <c r="L243" s="41"/>
      <c r="M243" s="222" t="s">
        <v>1</v>
      </c>
      <c r="N243" s="223" t="s">
        <v>38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394</v>
      </c>
      <c r="AT243" s="226" t="s">
        <v>124</v>
      </c>
      <c r="AU243" s="226" t="s">
        <v>83</v>
      </c>
      <c r="AY243" s="14" t="s">
        <v>121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81</v>
      </c>
      <c r="BK243" s="227">
        <f>ROUND(I243*H243,2)</f>
        <v>0</v>
      </c>
      <c r="BL243" s="14" t="s">
        <v>394</v>
      </c>
      <c r="BM243" s="226" t="s">
        <v>395</v>
      </c>
    </row>
    <row r="244" s="2" customFormat="1">
      <c r="A244" s="35"/>
      <c r="B244" s="36"/>
      <c r="C244" s="37"/>
      <c r="D244" s="228" t="s">
        <v>130</v>
      </c>
      <c r="E244" s="37"/>
      <c r="F244" s="229" t="s">
        <v>393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130</v>
      </c>
      <c r="AU244" s="14" t="s">
        <v>83</v>
      </c>
    </row>
    <row r="245" s="2" customFormat="1" ht="16.5" customHeight="1">
      <c r="A245" s="35"/>
      <c r="B245" s="36"/>
      <c r="C245" s="215" t="s">
        <v>396</v>
      </c>
      <c r="D245" s="215" t="s">
        <v>124</v>
      </c>
      <c r="E245" s="216" t="s">
        <v>397</v>
      </c>
      <c r="F245" s="217" t="s">
        <v>398</v>
      </c>
      <c r="G245" s="218" t="s">
        <v>127</v>
      </c>
      <c r="H245" s="219">
        <v>39</v>
      </c>
      <c r="I245" s="220"/>
      <c r="J245" s="221">
        <f>ROUND(I245*H245,2)</f>
        <v>0</v>
      </c>
      <c r="K245" s="217" t="s">
        <v>1</v>
      </c>
      <c r="L245" s="41"/>
      <c r="M245" s="222" t="s">
        <v>1</v>
      </c>
      <c r="N245" s="223" t="s">
        <v>38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394</v>
      </c>
      <c r="AT245" s="226" t="s">
        <v>124</v>
      </c>
      <c r="AU245" s="226" t="s">
        <v>83</v>
      </c>
      <c r="AY245" s="14" t="s">
        <v>121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81</v>
      </c>
      <c r="BK245" s="227">
        <f>ROUND(I245*H245,2)</f>
        <v>0</v>
      </c>
      <c r="BL245" s="14" t="s">
        <v>394</v>
      </c>
      <c r="BM245" s="226" t="s">
        <v>399</v>
      </c>
    </row>
    <row r="246" s="2" customFormat="1">
      <c r="A246" s="35"/>
      <c r="B246" s="36"/>
      <c r="C246" s="37"/>
      <c r="D246" s="228" t="s">
        <v>130</v>
      </c>
      <c r="E246" s="37"/>
      <c r="F246" s="229" t="s">
        <v>393</v>
      </c>
      <c r="G246" s="37"/>
      <c r="H246" s="37"/>
      <c r="I246" s="230"/>
      <c r="J246" s="37"/>
      <c r="K246" s="37"/>
      <c r="L246" s="41"/>
      <c r="M246" s="231"/>
      <c r="N246" s="232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130</v>
      </c>
      <c r="AU246" s="14" t="s">
        <v>83</v>
      </c>
    </row>
    <row r="247" s="2" customFormat="1" ht="16.5" customHeight="1">
      <c r="A247" s="35"/>
      <c r="B247" s="36"/>
      <c r="C247" s="233" t="s">
        <v>400</v>
      </c>
      <c r="D247" s="233" t="s">
        <v>138</v>
      </c>
      <c r="E247" s="234" t="s">
        <v>401</v>
      </c>
      <c r="F247" s="235" t="s">
        <v>402</v>
      </c>
      <c r="G247" s="236" t="s">
        <v>403</v>
      </c>
      <c r="H247" s="237">
        <v>231</v>
      </c>
      <c r="I247" s="238"/>
      <c r="J247" s="239">
        <f>ROUND(I247*H247,2)</f>
        <v>0</v>
      </c>
      <c r="K247" s="235" t="s">
        <v>1</v>
      </c>
      <c r="L247" s="240"/>
      <c r="M247" s="241" t="s">
        <v>1</v>
      </c>
      <c r="N247" s="242" t="s">
        <v>38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83</v>
      </c>
      <c r="AT247" s="226" t="s">
        <v>138</v>
      </c>
      <c r="AU247" s="226" t="s">
        <v>83</v>
      </c>
      <c r="AY247" s="14" t="s">
        <v>121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81</v>
      </c>
      <c r="BK247" s="227">
        <f>ROUND(I247*H247,2)</f>
        <v>0</v>
      </c>
      <c r="BL247" s="14" t="s">
        <v>81</v>
      </c>
      <c r="BM247" s="226" t="s">
        <v>404</v>
      </c>
    </row>
    <row r="248" s="2" customFormat="1">
      <c r="A248" s="35"/>
      <c r="B248" s="36"/>
      <c r="C248" s="37"/>
      <c r="D248" s="228" t="s">
        <v>130</v>
      </c>
      <c r="E248" s="37"/>
      <c r="F248" s="229" t="s">
        <v>405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130</v>
      </c>
      <c r="AU248" s="14" t="s">
        <v>83</v>
      </c>
    </row>
    <row r="249" s="12" customFormat="1" ht="22.8" customHeight="1">
      <c r="A249" s="12"/>
      <c r="B249" s="199"/>
      <c r="C249" s="200"/>
      <c r="D249" s="201" t="s">
        <v>72</v>
      </c>
      <c r="E249" s="213" t="s">
        <v>406</v>
      </c>
      <c r="F249" s="213" t="s">
        <v>407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SUM(P250:P368)</f>
        <v>0</v>
      </c>
      <c r="Q249" s="207"/>
      <c r="R249" s="208">
        <f>SUM(R250:R368)</f>
        <v>4.2823800000000007</v>
      </c>
      <c r="S249" s="207"/>
      <c r="T249" s="209">
        <f>SUM(T250:T368)</f>
        <v>7.2659199999999995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83</v>
      </c>
      <c r="AT249" s="211" t="s">
        <v>72</v>
      </c>
      <c r="AU249" s="211" t="s">
        <v>81</v>
      </c>
      <c r="AY249" s="210" t="s">
        <v>121</v>
      </c>
      <c r="BK249" s="212">
        <f>SUM(BK250:BK368)</f>
        <v>0</v>
      </c>
    </row>
    <row r="250" s="2" customFormat="1" ht="16.5" customHeight="1">
      <c r="A250" s="35"/>
      <c r="B250" s="36"/>
      <c r="C250" s="215" t="s">
        <v>408</v>
      </c>
      <c r="D250" s="215" t="s">
        <v>124</v>
      </c>
      <c r="E250" s="216" t="s">
        <v>409</v>
      </c>
      <c r="F250" s="217" t="s">
        <v>410</v>
      </c>
      <c r="G250" s="218" t="s">
        <v>147</v>
      </c>
      <c r="H250" s="219">
        <v>40</v>
      </c>
      <c r="I250" s="220"/>
      <c r="J250" s="221">
        <f>ROUND(I250*H250,2)</f>
        <v>0</v>
      </c>
      <c r="K250" s="217" t="s">
        <v>141</v>
      </c>
      <c r="L250" s="41"/>
      <c r="M250" s="222" t="s">
        <v>1</v>
      </c>
      <c r="N250" s="223" t="s">
        <v>38</v>
      </c>
      <c r="O250" s="88"/>
      <c r="P250" s="224">
        <f>O250*H250</f>
        <v>0</v>
      </c>
      <c r="Q250" s="224">
        <v>0</v>
      </c>
      <c r="R250" s="224">
        <f>Q250*H250</f>
        <v>0</v>
      </c>
      <c r="S250" s="224">
        <v>0.00027999999999999998</v>
      </c>
      <c r="T250" s="225">
        <f>S250*H250</f>
        <v>0.011199999999999998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234</v>
      </c>
      <c r="AT250" s="226" t="s">
        <v>124</v>
      </c>
      <c r="AU250" s="226" t="s">
        <v>83</v>
      </c>
      <c r="AY250" s="14" t="s">
        <v>121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4" t="s">
        <v>81</v>
      </c>
      <c r="BK250" s="227">
        <f>ROUND(I250*H250,2)</f>
        <v>0</v>
      </c>
      <c r="BL250" s="14" t="s">
        <v>234</v>
      </c>
      <c r="BM250" s="226" t="s">
        <v>411</v>
      </c>
    </row>
    <row r="251" s="2" customFormat="1">
      <c r="A251" s="35"/>
      <c r="B251" s="36"/>
      <c r="C251" s="37"/>
      <c r="D251" s="228" t="s">
        <v>130</v>
      </c>
      <c r="E251" s="37"/>
      <c r="F251" s="229" t="s">
        <v>412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130</v>
      </c>
      <c r="AU251" s="14" t="s">
        <v>83</v>
      </c>
    </row>
    <row r="252" s="2" customFormat="1" ht="16.5" customHeight="1">
      <c r="A252" s="35"/>
      <c r="B252" s="36"/>
      <c r="C252" s="215" t="s">
        <v>413</v>
      </c>
      <c r="D252" s="215" t="s">
        <v>124</v>
      </c>
      <c r="E252" s="216" t="s">
        <v>414</v>
      </c>
      <c r="F252" s="217" t="s">
        <v>415</v>
      </c>
      <c r="G252" s="218" t="s">
        <v>147</v>
      </c>
      <c r="H252" s="219">
        <v>45</v>
      </c>
      <c r="I252" s="220"/>
      <c r="J252" s="221">
        <f>ROUND(I252*H252,2)</f>
        <v>0</v>
      </c>
      <c r="K252" s="217" t="s">
        <v>141</v>
      </c>
      <c r="L252" s="41"/>
      <c r="M252" s="222" t="s">
        <v>1</v>
      </c>
      <c r="N252" s="223" t="s">
        <v>38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0.00029</v>
      </c>
      <c r="T252" s="225">
        <f>S252*H252</f>
        <v>0.013050000000000001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234</v>
      </c>
      <c r="AT252" s="226" t="s">
        <v>124</v>
      </c>
      <c r="AU252" s="226" t="s">
        <v>83</v>
      </c>
      <c r="AY252" s="14" t="s">
        <v>121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81</v>
      </c>
      <c r="BK252" s="227">
        <f>ROUND(I252*H252,2)</f>
        <v>0</v>
      </c>
      <c r="BL252" s="14" t="s">
        <v>234</v>
      </c>
      <c r="BM252" s="226" t="s">
        <v>416</v>
      </c>
    </row>
    <row r="253" s="2" customFormat="1">
      <c r="A253" s="35"/>
      <c r="B253" s="36"/>
      <c r="C253" s="37"/>
      <c r="D253" s="228" t="s">
        <v>130</v>
      </c>
      <c r="E253" s="37"/>
      <c r="F253" s="229" t="s">
        <v>417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130</v>
      </c>
      <c r="AU253" s="14" t="s">
        <v>83</v>
      </c>
    </row>
    <row r="254" s="2" customFormat="1" ht="16.5" customHeight="1">
      <c r="A254" s="35"/>
      <c r="B254" s="36"/>
      <c r="C254" s="215" t="s">
        <v>418</v>
      </c>
      <c r="D254" s="215" t="s">
        <v>124</v>
      </c>
      <c r="E254" s="216" t="s">
        <v>419</v>
      </c>
      <c r="F254" s="217" t="s">
        <v>420</v>
      </c>
      <c r="G254" s="218" t="s">
        <v>147</v>
      </c>
      <c r="H254" s="219">
        <v>235</v>
      </c>
      <c r="I254" s="220"/>
      <c r="J254" s="221">
        <f>ROUND(I254*H254,2)</f>
        <v>0</v>
      </c>
      <c r="K254" s="217" t="s">
        <v>141</v>
      </c>
      <c r="L254" s="41"/>
      <c r="M254" s="222" t="s">
        <v>1</v>
      </c>
      <c r="N254" s="223" t="s">
        <v>38</v>
      </c>
      <c r="O254" s="88"/>
      <c r="P254" s="224">
        <f>O254*H254</f>
        <v>0</v>
      </c>
      <c r="Q254" s="224">
        <v>0</v>
      </c>
      <c r="R254" s="224">
        <f>Q254*H254</f>
        <v>0</v>
      </c>
      <c r="S254" s="224">
        <v>0.00032000000000000003</v>
      </c>
      <c r="T254" s="225">
        <f>S254*H254</f>
        <v>0.075200000000000003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234</v>
      </c>
      <c r="AT254" s="226" t="s">
        <v>124</v>
      </c>
      <c r="AU254" s="226" t="s">
        <v>83</v>
      </c>
      <c r="AY254" s="14" t="s">
        <v>121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81</v>
      </c>
      <c r="BK254" s="227">
        <f>ROUND(I254*H254,2)</f>
        <v>0</v>
      </c>
      <c r="BL254" s="14" t="s">
        <v>234</v>
      </c>
      <c r="BM254" s="226" t="s">
        <v>421</v>
      </c>
    </row>
    <row r="255" s="2" customFormat="1">
      <c r="A255" s="35"/>
      <c r="B255" s="36"/>
      <c r="C255" s="37"/>
      <c r="D255" s="228" t="s">
        <v>130</v>
      </c>
      <c r="E255" s="37"/>
      <c r="F255" s="229" t="s">
        <v>422</v>
      </c>
      <c r="G255" s="37"/>
      <c r="H255" s="37"/>
      <c r="I255" s="230"/>
      <c r="J255" s="37"/>
      <c r="K255" s="37"/>
      <c r="L255" s="41"/>
      <c r="M255" s="231"/>
      <c r="N255" s="232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130</v>
      </c>
      <c r="AU255" s="14" t="s">
        <v>83</v>
      </c>
    </row>
    <row r="256" s="2" customFormat="1">
      <c r="A256" s="35"/>
      <c r="B256" s="36"/>
      <c r="C256" s="215" t="s">
        <v>394</v>
      </c>
      <c r="D256" s="215" t="s">
        <v>124</v>
      </c>
      <c r="E256" s="216" t="s">
        <v>423</v>
      </c>
      <c r="F256" s="217" t="s">
        <v>424</v>
      </c>
      <c r="G256" s="218" t="s">
        <v>147</v>
      </c>
      <c r="H256" s="219">
        <v>20</v>
      </c>
      <c r="I256" s="220"/>
      <c r="J256" s="221">
        <f>ROUND(I256*H256,2)</f>
        <v>0</v>
      </c>
      <c r="K256" s="217" t="s">
        <v>141</v>
      </c>
      <c r="L256" s="41"/>
      <c r="M256" s="222" t="s">
        <v>1</v>
      </c>
      <c r="N256" s="223" t="s">
        <v>38</v>
      </c>
      <c r="O256" s="88"/>
      <c r="P256" s="224">
        <f>O256*H256</f>
        <v>0</v>
      </c>
      <c r="Q256" s="224">
        <v>0.022409999999999999</v>
      </c>
      <c r="R256" s="224">
        <f>Q256*H256</f>
        <v>0.44819999999999999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234</v>
      </c>
      <c r="AT256" s="226" t="s">
        <v>124</v>
      </c>
      <c r="AU256" s="226" t="s">
        <v>83</v>
      </c>
      <c r="AY256" s="14" t="s">
        <v>121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81</v>
      </c>
      <c r="BK256" s="227">
        <f>ROUND(I256*H256,2)</f>
        <v>0</v>
      </c>
      <c r="BL256" s="14" t="s">
        <v>234</v>
      </c>
      <c r="BM256" s="226" t="s">
        <v>425</v>
      </c>
    </row>
    <row r="257" s="2" customFormat="1">
      <c r="A257" s="35"/>
      <c r="B257" s="36"/>
      <c r="C257" s="37"/>
      <c r="D257" s="228" t="s">
        <v>130</v>
      </c>
      <c r="E257" s="37"/>
      <c r="F257" s="229" t="s">
        <v>426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130</v>
      </c>
      <c r="AU257" s="14" t="s">
        <v>83</v>
      </c>
    </row>
    <row r="258" s="2" customFormat="1">
      <c r="A258" s="35"/>
      <c r="B258" s="36"/>
      <c r="C258" s="37"/>
      <c r="D258" s="228" t="s">
        <v>427</v>
      </c>
      <c r="E258" s="37"/>
      <c r="F258" s="243" t="s">
        <v>428</v>
      </c>
      <c r="G258" s="37"/>
      <c r="H258" s="37"/>
      <c r="I258" s="230"/>
      <c r="J258" s="37"/>
      <c r="K258" s="37"/>
      <c r="L258" s="41"/>
      <c r="M258" s="231"/>
      <c r="N258" s="232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427</v>
      </c>
      <c r="AU258" s="14" t="s">
        <v>83</v>
      </c>
    </row>
    <row r="259" s="2" customFormat="1">
      <c r="A259" s="35"/>
      <c r="B259" s="36"/>
      <c r="C259" s="215" t="s">
        <v>429</v>
      </c>
      <c r="D259" s="215" t="s">
        <v>124</v>
      </c>
      <c r="E259" s="216" t="s">
        <v>430</v>
      </c>
      <c r="F259" s="217" t="s">
        <v>431</v>
      </c>
      <c r="G259" s="218" t="s">
        <v>147</v>
      </c>
      <c r="H259" s="219">
        <v>1</v>
      </c>
      <c r="I259" s="220"/>
      <c r="J259" s="221">
        <f>ROUND(I259*H259,2)</f>
        <v>0</v>
      </c>
      <c r="K259" s="217" t="s">
        <v>141</v>
      </c>
      <c r="L259" s="41"/>
      <c r="M259" s="222" t="s">
        <v>1</v>
      </c>
      <c r="N259" s="223" t="s">
        <v>38</v>
      </c>
      <c r="O259" s="88"/>
      <c r="P259" s="224">
        <f>O259*H259</f>
        <v>0</v>
      </c>
      <c r="Q259" s="224">
        <v>0.02436</v>
      </c>
      <c r="R259" s="224">
        <f>Q259*H259</f>
        <v>0.02436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234</v>
      </c>
      <c r="AT259" s="226" t="s">
        <v>124</v>
      </c>
      <c r="AU259" s="226" t="s">
        <v>83</v>
      </c>
      <c r="AY259" s="14" t="s">
        <v>121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81</v>
      </c>
      <c r="BK259" s="227">
        <f>ROUND(I259*H259,2)</f>
        <v>0</v>
      </c>
      <c r="BL259" s="14" t="s">
        <v>234</v>
      </c>
      <c r="BM259" s="226" t="s">
        <v>432</v>
      </c>
    </row>
    <row r="260" s="2" customFormat="1">
      <c r="A260" s="35"/>
      <c r="B260" s="36"/>
      <c r="C260" s="37"/>
      <c r="D260" s="228" t="s">
        <v>130</v>
      </c>
      <c r="E260" s="37"/>
      <c r="F260" s="229" t="s">
        <v>433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130</v>
      </c>
      <c r="AU260" s="14" t="s">
        <v>83</v>
      </c>
    </row>
    <row r="261" s="2" customFormat="1">
      <c r="A261" s="35"/>
      <c r="B261" s="36"/>
      <c r="C261" s="37"/>
      <c r="D261" s="228" t="s">
        <v>427</v>
      </c>
      <c r="E261" s="37"/>
      <c r="F261" s="243" t="s">
        <v>434</v>
      </c>
      <c r="G261" s="37"/>
      <c r="H261" s="37"/>
      <c r="I261" s="230"/>
      <c r="J261" s="37"/>
      <c r="K261" s="37"/>
      <c r="L261" s="41"/>
      <c r="M261" s="231"/>
      <c r="N261" s="232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427</v>
      </c>
      <c r="AU261" s="14" t="s">
        <v>83</v>
      </c>
    </row>
    <row r="262" s="2" customFormat="1" ht="21.75" customHeight="1">
      <c r="A262" s="35"/>
      <c r="B262" s="36"/>
      <c r="C262" s="233" t="s">
        <v>435</v>
      </c>
      <c r="D262" s="233" t="s">
        <v>138</v>
      </c>
      <c r="E262" s="234" t="s">
        <v>436</v>
      </c>
      <c r="F262" s="235" t="s">
        <v>437</v>
      </c>
      <c r="G262" s="236" t="s">
        <v>147</v>
      </c>
      <c r="H262" s="237">
        <v>2</v>
      </c>
      <c r="I262" s="238"/>
      <c r="J262" s="239">
        <f>ROUND(I262*H262,2)</f>
        <v>0</v>
      </c>
      <c r="K262" s="235" t="s">
        <v>1</v>
      </c>
      <c r="L262" s="240"/>
      <c r="M262" s="241" t="s">
        <v>1</v>
      </c>
      <c r="N262" s="242" t="s">
        <v>38</v>
      </c>
      <c r="O262" s="88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233</v>
      </c>
      <c r="AT262" s="226" t="s">
        <v>138</v>
      </c>
      <c r="AU262" s="226" t="s">
        <v>83</v>
      </c>
      <c r="AY262" s="14" t="s">
        <v>121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4" t="s">
        <v>81</v>
      </c>
      <c r="BK262" s="227">
        <f>ROUND(I262*H262,2)</f>
        <v>0</v>
      </c>
      <c r="BL262" s="14" t="s">
        <v>234</v>
      </c>
      <c r="BM262" s="226" t="s">
        <v>438</v>
      </c>
    </row>
    <row r="263" s="2" customFormat="1">
      <c r="A263" s="35"/>
      <c r="B263" s="36"/>
      <c r="C263" s="37"/>
      <c r="D263" s="228" t="s">
        <v>130</v>
      </c>
      <c r="E263" s="37"/>
      <c r="F263" s="229" t="s">
        <v>437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130</v>
      </c>
      <c r="AU263" s="14" t="s">
        <v>83</v>
      </c>
    </row>
    <row r="264" s="2" customFormat="1">
      <c r="A264" s="35"/>
      <c r="B264" s="36"/>
      <c r="C264" s="37"/>
      <c r="D264" s="228" t="s">
        <v>427</v>
      </c>
      <c r="E264" s="37"/>
      <c r="F264" s="243" t="s">
        <v>439</v>
      </c>
      <c r="G264" s="37"/>
      <c r="H264" s="37"/>
      <c r="I264" s="230"/>
      <c r="J264" s="37"/>
      <c r="K264" s="37"/>
      <c r="L264" s="41"/>
      <c r="M264" s="231"/>
      <c r="N264" s="232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427</v>
      </c>
      <c r="AU264" s="14" t="s">
        <v>83</v>
      </c>
    </row>
    <row r="265" s="2" customFormat="1" ht="21.75" customHeight="1">
      <c r="A265" s="35"/>
      <c r="B265" s="36"/>
      <c r="C265" s="233" t="s">
        <v>440</v>
      </c>
      <c r="D265" s="233" t="s">
        <v>138</v>
      </c>
      <c r="E265" s="234" t="s">
        <v>441</v>
      </c>
      <c r="F265" s="235" t="s">
        <v>442</v>
      </c>
      <c r="G265" s="236" t="s">
        <v>147</v>
      </c>
      <c r="H265" s="237">
        <v>20</v>
      </c>
      <c r="I265" s="238"/>
      <c r="J265" s="239">
        <f>ROUND(I265*H265,2)</f>
        <v>0</v>
      </c>
      <c r="K265" s="235" t="s">
        <v>1</v>
      </c>
      <c r="L265" s="240"/>
      <c r="M265" s="241" t="s">
        <v>1</v>
      </c>
      <c r="N265" s="242" t="s">
        <v>38</v>
      </c>
      <c r="O265" s="88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233</v>
      </c>
      <c r="AT265" s="226" t="s">
        <v>138</v>
      </c>
      <c r="AU265" s="226" t="s">
        <v>83</v>
      </c>
      <c r="AY265" s="14" t="s">
        <v>121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81</v>
      </c>
      <c r="BK265" s="227">
        <f>ROUND(I265*H265,2)</f>
        <v>0</v>
      </c>
      <c r="BL265" s="14" t="s">
        <v>234</v>
      </c>
      <c r="BM265" s="226" t="s">
        <v>443</v>
      </c>
    </row>
    <row r="266" s="2" customFormat="1">
      <c r="A266" s="35"/>
      <c r="B266" s="36"/>
      <c r="C266" s="37"/>
      <c r="D266" s="228" t="s">
        <v>130</v>
      </c>
      <c r="E266" s="37"/>
      <c r="F266" s="229" t="s">
        <v>442</v>
      </c>
      <c r="G266" s="37"/>
      <c r="H266" s="37"/>
      <c r="I266" s="230"/>
      <c r="J266" s="37"/>
      <c r="K266" s="37"/>
      <c r="L266" s="41"/>
      <c r="M266" s="231"/>
      <c r="N266" s="232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130</v>
      </c>
      <c r="AU266" s="14" t="s">
        <v>83</v>
      </c>
    </row>
    <row r="267" s="2" customFormat="1">
      <c r="A267" s="35"/>
      <c r="B267" s="36"/>
      <c r="C267" s="37"/>
      <c r="D267" s="228" t="s">
        <v>427</v>
      </c>
      <c r="E267" s="37"/>
      <c r="F267" s="243" t="s">
        <v>444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427</v>
      </c>
      <c r="AU267" s="14" t="s">
        <v>83</v>
      </c>
    </row>
    <row r="268" s="2" customFormat="1" ht="21.75" customHeight="1">
      <c r="A268" s="35"/>
      <c r="B268" s="36"/>
      <c r="C268" s="233" t="s">
        <v>445</v>
      </c>
      <c r="D268" s="233" t="s">
        <v>138</v>
      </c>
      <c r="E268" s="234" t="s">
        <v>446</v>
      </c>
      <c r="F268" s="235" t="s">
        <v>447</v>
      </c>
      <c r="G268" s="236" t="s">
        <v>147</v>
      </c>
      <c r="H268" s="237">
        <v>18</v>
      </c>
      <c r="I268" s="238"/>
      <c r="J268" s="239">
        <f>ROUND(I268*H268,2)</f>
        <v>0</v>
      </c>
      <c r="K268" s="235" t="s">
        <v>1</v>
      </c>
      <c r="L268" s="240"/>
      <c r="M268" s="241" t="s">
        <v>1</v>
      </c>
      <c r="N268" s="242" t="s">
        <v>38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233</v>
      </c>
      <c r="AT268" s="226" t="s">
        <v>138</v>
      </c>
      <c r="AU268" s="226" t="s">
        <v>83</v>
      </c>
      <c r="AY268" s="14" t="s">
        <v>121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81</v>
      </c>
      <c r="BK268" s="227">
        <f>ROUND(I268*H268,2)</f>
        <v>0</v>
      </c>
      <c r="BL268" s="14" t="s">
        <v>234</v>
      </c>
      <c r="BM268" s="226" t="s">
        <v>448</v>
      </c>
    </row>
    <row r="269" s="2" customFormat="1">
      <c r="A269" s="35"/>
      <c r="B269" s="36"/>
      <c r="C269" s="37"/>
      <c r="D269" s="228" t="s">
        <v>130</v>
      </c>
      <c r="E269" s="37"/>
      <c r="F269" s="229" t="s">
        <v>447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130</v>
      </c>
      <c r="AU269" s="14" t="s">
        <v>83</v>
      </c>
    </row>
    <row r="270" s="2" customFormat="1">
      <c r="A270" s="35"/>
      <c r="B270" s="36"/>
      <c r="C270" s="37"/>
      <c r="D270" s="228" t="s">
        <v>427</v>
      </c>
      <c r="E270" s="37"/>
      <c r="F270" s="243" t="s">
        <v>449</v>
      </c>
      <c r="G270" s="37"/>
      <c r="H270" s="37"/>
      <c r="I270" s="230"/>
      <c r="J270" s="37"/>
      <c r="K270" s="37"/>
      <c r="L270" s="41"/>
      <c r="M270" s="231"/>
      <c r="N270" s="23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427</v>
      </c>
      <c r="AU270" s="14" t="s">
        <v>83</v>
      </c>
    </row>
    <row r="271" s="2" customFormat="1" ht="21.75" customHeight="1">
      <c r="A271" s="35"/>
      <c r="B271" s="36"/>
      <c r="C271" s="233" t="s">
        <v>450</v>
      </c>
      <c r="D271" s="233" t="s">
        <v>138</v>
      </c>
      <c r="E271" s="234" t="s">
        <v>451</v>
      </c>
      <c r="F271" s="235" t="s">
        <v>452</v>
      </c>
      <c r="G271" s="236" t="s">
        <v>147</v>
      </c>
      <c r="H271" s="237">
        <v>2</v>
      </c>
      <c r="I271" s="238"/>
      <c r="J271" s="239">
        <f>ROUND(I271*H271,2)</f>
        <v>0</v>
      </c>
      <c r="K271" s="235" t="s">
        <v>1</v>
      </c>
      <c r="L271" s="240"/>
      <c r="M271" s="241" t="s">
        <v>1</v>
      </c>
      <c r="N271" s="242" t="s">
        <v>38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233</v>
      </c>
      <c r="AT271" s="226" t="s">
        <v>138</v>
      </c>
      <c r="AU271" s="226" t="s">
        <v>83</v>
      </c>
      <c r="AY271" s="14" t="s">
        <v>121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81</v>
      </c>
      <c r="BK271" s="227">
        <f>ROUND(I271*H271,2)</f>
        <v>0</v>
      </c>
      <c r="BL271" s="14" t="s">
        <v>234</v>
      </c>
      <c r="BM271" s="226" t="s">
        <v>453</v>
      </c>
    </row>
    <row r="272" s="2" customFormat="1">
      <c r="A272" s="35"/>
      <c r="B272" s="36"/>
      <c r="C272" s="37"/>
      <c r="D272" s="228" t="s">
        <v>130</v>
      </c>
      <c r="E272" s="37"/>
      <c r="F272" s="229" t="s">
        <v>452</v>
      </c>
      <c r="G272" s="37"/>
      <c r="H272" s="37"/>
      <c r="I272" s="230"/>
      <c r="J272" s="37"/>
      <c r="K272" s="37"/>
      <c r="L272" s="41"/>
      <c r="M272" s="231"/>
      <c r="N272" s="23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130</v>
      </c>
      <c r="AU272" s="14" t="s">
        <v>83</v>
      </c>
    </row>
    <row r="273" s="2" customFormat="1">
      <c r="A273" s="35"/>
      <c r="B273" s="36"/>
      <c r="C273" s="37"/>
      <c r="D273" s="228" t="s">
        <v>427</v>
      </c>
      <c r="E273" s="37"/>
      <c r="F273" s="243" t="s">
        <v>454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427</v>
      </c>
      <c r="AU273" s="14" t="s">
        <v>83</v>
      </c>
    </row>
    <row r="274" s="2" customFormat="1" ht="21.75" customHeight="1">
      <c r="A274" s="35"/>
      <c r="B274" s="36"/>
      <c r="C274" s="233" t="s">
        <v>455</v>
      </c>
      <c r="D274" s="233" t="s">
        <v>138</v>
      </c>
      <c r="E274" s="234" t="s">
        <v>456</v>
      </c>
      <c r="F274" s="235" t="s">
        <v>457</v>
      </c>
      <c r="G274" s="236" t="s">
        <v>147</v>
      </c>
      <c r="H274" s="237">
        <v>36</v>
      </c>
      <c r="I274" s="238"/>
      <c r="J274" s="239">
        <f>ROUND(I274*H274,2)</f>
        <v>0</v>
      </c>
      <c r="K274" s="235" t="s">
        <v>1</v>
      </c>
      <c r="L274" s="240"/>
      <c r="M274" s="241" t="s">
        <v>1</v>
      </c>
      <c r="N274" s="242" t="s">
        <v>38</v>
      </c>
      <c r="O274" s="88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142</v>
      </c>
      <c r="AT274" s="226" t="s">
        <v>138</v>
      </c>
      <c r="AU274" s="226" t="s">
        <v>83</v>
      </c>
      <c r="AY274" s="14" t="s">
        <v>121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81</v>
      </c>
      <c r="BK274" s="227">
        <f>ROUND(I274*H274,2)</f>
        <v>0</v>
      </c>
      <c r="BL274" s="14" t="s">
        <v>142</v>
      </c>
      <c r="BM274" s="226" t="s">
        <v>458</v>
      </c>
    </row>
    <row r="275" s="2" customFormat="1">
      <c r="A275" s="35"/>
      <c r="B275" s="36"/>
      <c r="C275" s="37"/>
      <c r="D275" s="228" t="s">
        <v>130</v>
      </c>
      <c r="E275" s="37"/>
      <c r="F275" s="229" t="s">
        <v>457</v>
      </c>
      <c r="G275" s="37"/>
      <c r="H275" s="37"/>
      <c r="I275" s="230"/>
      <c r="J275" s="37"/>
      <c r="K275" s="37"/>
      <c r="L275" s="41"/>
      <c r="M275" s="231"/>
      <c r="N275" s="232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130</v>
      </c>
      <c r="AU275" s="14" t="s">
        <v>83</v>
      </c>
    </row>
    <row r="276" s="2" customFormat="1">
      <c r="A276" s="35"/>
      <c r="B276" s="36"/>
      <c r="C276" s="37"/>
      <c r="D276" s="228" t="s">
        <v>427</v>
      </c>
      <c r="E276" s="37"/>
      <c r="F276" s="243" t="s">
        <v>459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427</v>
      </c>
      <c r="AU276" s="14" t="s">
        <v>83</v>
      </c>
    </row>
    <row r="277" s="2" customFormat="1" ht="21.75" customHeight="1">
      <c r="A277" s="35"/>
      <c r="B277" s="36"/>
      <c r="C277" s="233" t="s">
        <v>460</v>
      </c>
      <c r="D277" s="233" t="s">
        <v>138</v>
      </c>
      <c r="E277" s="234" t="s">
        <v>461</v>
      </c>
      <c r="F277" s="235" t="s">
        <v>462</v>
      </c>
      <c r="G277" s="236" t="s">
        <v>147</v>
      </c>
      <c r="H277" s="237">
        <v>4</v>
      </c>
      <c r="I277" s="238"/>
      <c r="J277" s="239">
        <f>ROUND(I277*H277,2)</f>
        <v>0</v>
      </c>
      <c r="K277" s="235" t="s">
        <v>1</v>
      </c>
      <c r="L277" s="240"/>
      <c r="M277" s="241" t="s">
        <v>1</v>
      </c>
      <c r="N277" s="242" t="s">
        <v>38</v>
      </c>
      <c r="O277" s="88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233</v>
      </c>
      <c r="AT277" s="226" t="s">
        <v>138</v>
      </c>
      <c r="AU277" s="226" t="s">
        <v>83</v>
      </c>
      <c r="AY277" s="14" t="s">
        <v>121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81</v>
      </c>
      <c r="BK277" s="227">
        <f>ROUND(I277*H277,2)</f>
        <v>0</v>
      </c>
      <c r="BL277" s="14" t="s">
        <v>234</v>
      </c>
      <c r="BM277" s="226" t="s">
        <v>463</v>
      </c>
    </row>
    <row r="278" s="2" customFormat="1">
      <c r="A278" s="35"/>
      <c r="B278" s="36"/>
      <c r="C278" s="37"/>
      <c r="D278" s="228" t="s">
        <v>130</v>
      </c>
      <c r="E278" s="37"/>
      <c r="F278" s="229" t="s">
        <v>462</v>
      </c>
      <c r="G278" s="37"/>
      <c r="H278" s="37"/>
      <c r="I278" s="230"/>
      <c r="J278" s="37"/>
      <c r="K278" s="37"/>
      <c r="L278" s="41"/>
      <c r="M278" s="231"/>
      <c r="N278" s="232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130</v>
      </c>
      <c r="AU278" s="14" t="s">
        <v>83</v>
      </c>
    </row>
    <row r="279" s="2" customFormat="1">
      <c r="A279" s="35"/>
      <c r="B279" s="36"/>
      <c r="C279" s="37"/>
      <c r="D279" s="228" t="s">
        <v>427</v>
      </c>
      <c r="E279" s="37"/>
      <c r="F279" s="243" t="s">
        <v>464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427</v>
      </c>
      <c r="AU279" s="14" t="s">
        <v>83</v>
      </c>
    </row>
    <row r="280" s="2" customFormat="1">
      <c r="A280" s="35"/>
      <c r="B280" s="36"/>
      <c r="C280" s="215" t="s">
        <v>465</v>
      </c>
      <c r="D280" s="215" t="s">
        <v>124</v>
      </c>
      <c r="E280" s="216" t="s">
        <v>466</v>
      </c>
      <c r="F280" s="217" t="s">
        <v>467</v>
      </c>
      <c r="G280" s="218" t="s">
        <v>147</v>
      </c>
      <c r="H280" s="219">
        <v>1</v>
      </c>
      <c r="I280" s="220"/>
      <c r="J280" s="221">
        <f>ROUND(I280*H280,2)</f>
        <v>0</v>
      </c>
      <c r="K280" s="217" t="s">
        <v>141</v>
      </c>
      <c r="L280" s="41"/>
      <c r="M280" s="222" t="s">
        <v>1</v>
      </c>
      <c r="N280" s="223" t="s">
        <v>38</v>
      </c>
      <c r="O280" s="88"/>
      <c r="P280" s="224">
        <f>O280*H280</f>
        <v>0</v>
      </c>
      <c r="Q280" s="224">
        <v>0.00072999999999999996</v>
      </c>
      <c r="R280" s="224">
        <f>Q280*H280</f>
        <v>0.00072999999999999996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234</v>
      </c>
      <c r="AT280" s="226" t="s">
        <v>124</v>
      </c>
      <c r="AU280" s="226" t="s">
        <v>83</v>
      </c>
      <c r="AY280" s="14" t="s">
        <v>121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81</v>
      </c>
      <c r="BK280" s="227">
        <f>ROUND(I280*H280,2)</f>
        <v>0</v>
      </c>
      <c r="BL280" s="14" t="s">
        <v>234</v>
      </c>
      <c r="BM280" s="226" t="s">
        <v>468</v>
      </c>
    </row>
    <row r="281" s="2" customFormat="1">
      <c r="A281" s="35"/>
      <c r="B281" s="36"/>
      <c r="C281" s="37"/>
      <c r="D281" s="228" t="s">
        <v>130</v>
      </c>
      <c r="E281" s="37"/>
      <c r="F281" s="229" t="s">
        <v>469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130</v>
      </c>
      <c r="AU281" s="14" t="s">
        <v>83</v>
      </c>
    </row>
    <row r="282" s="2" customFormat="1">
      <c r="A282" s="35"/>
      <c r="B282" s="36"/>
      <c r="C282" s="233" t="s">
        <v>470</v>
      </c>
      <c r="D282" s="233" t="s">
        <v>138</v>
      </c>
      <c r="E282" s="234" t="s">
        <v>471</v>
      </c>
      <c r="F282" s="235" t="s">
        <v>472</v>
      </c>
      <c r="G282" s="236" t="s">
        <v>473</v>
      </c>
      <c r="H282" s="237">
        <v>2</v>
      </c>
      <c r="I282" s="238"/>
      <c r="J282" s="239">
        <f>ROUND(I282*H282,2)</f>
        <v>0</v>
      </c>
      <c r="K282" s="235" t="s">
        <v>1</v>
      </c>
      <c r="L282" s="240"/>
      <c r="M282" s="241" t="s">
        <v>1</v>
      </c>
      <c r="N282" s="242" t="s">
        <v>38</v>
      </c>
      <c r="O282" s="88"/>
      <c r="P282" s="224">
        <f>O282*H282</f>
        <v>0</v>
      </c>
      <c r="Q282" s="224">
        <v>0.00072999999999999996</v>
      </c>
      <c r="R282" s="224">
        <f>Q282*H282</f>
        <v>0.0014599999999999999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233</v>
      </c>
      <c r="AT282" s="226" t="s">
        <v>138</v>
      </c>
      <c r="AU282" s="226" t="s">
        <v>83</v>
      </c>
      <c r="AY282" s="14" t="s">
        <v>121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81</v>
      </c>
      <c r="BK282" s="227">
        <f>ROUND(I282*H282,2)</f>
        <v>0</v>
      </c>
      <c r="BL282" s="14" t="s">
        <v>234</v>
      </c>
      <c r="BM282" s="226" t="s">
        <v>474</v>
      </c>
    </row>
    <row r="283" s="2" customFormat="1">
      <c r="A283" s="35"/>
      <c r="B283" s="36"/>
      <c r="C283" s="37"/>
      <c r="D283" s="228" t="s">
        <v>130</v>
      </c>
      <c r="E283" s="37"/>
      <c r="F283" s="229" t="s">
        <v>472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130</v>
      </c>
      <c r="AU283" s="14" t="s">
        <v>83</v>
      </c>
    </row>
    <row r="284" s="2" customFormat="1">
      <c r="A284" s="35"/>
      <c r="B284" s="36"/>
      <c r="C284" s="37"/>
      <c r="D284" s="228" t="s">
        <v>427</v>
      </c>
      <c r="E284" s="37"/>
      <c r="F284" s="243" t="s">
        <v>475</v>
      </c>
      <c r="G284" s="37"/>
      <c r="H284" s="37"/>
      <c r="I284" s="230"/>
      <c r="J284" s="37"/>
      <c r="K284" s="37"/>
      <c r="L284" s="41"/>
      <c r="M284" s="231"/>
      <c r="N284" s="232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427</v>
      </c>
      <c r="AU284" s="14" t="s">
        <v>83</v>
      </c>
    </row>
    <row r="285" s="2" customFormat="1">
      <c r="A285" s="35"/>
      <c r="B285" s="36"/>
      <c r="C285" s="233" t="s">
        <v>476</v>
      </c>
      <c r="D285" s="233" t="s">
        <v>138</v>
      </c>
      <c r="E285" s="234" t="s">
        <v>477</v>
      </c>
      <c r="F285" s="235" t="s">
        <v>478</v>
      </c>
      <c r="G285" s="236" t="s">
        <v>473</v>
      </c>
      <c r="H285" s="237">
        <v>1</v>
      </c>
      <c r="I285" s="238"/>
      <c r="J285" s="239">
        <f>ROUND(I285*H285,2)</f>
        <v>0</v>
      </c>
      <c r="K285" s="235" t="s">
        <v>1</v>
      </c>
      <c r="L285" s="240"/>
      <c r="M285" s="241" t="s">
        <v>1</v>
      </c>
      <c r="N285" s="242" t="s">
        <v>38</v>
      </c>
      <c r="O285" s="88"/>
      <c r="P285" s="224">
        <f>O285*H285</f>
        <v>0</v>
      </c>
      <c r="Q285" s="224">
        <v>6.0000000000000002E-05</v>
      </c>
      <c r="R285" s="224">
        <f>Q285*H285</f>
        <v>6.0000000000000002E-05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233</v>
      </c>
      <c r="AT285" s="226" t="s">
        <v>138</v>
      </c>
      <c r="AU285" s="226" t="s">
        <v>83</v>
      </c>
      <c r="AY285" s="14" t="s">
        <v>121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81</v>
      </c>
      <c r="BK285" s="227">
        <f>ROUND(I285*H285,2)</f>
        <v>0</v>
      </c>
      <c r="BL285" s="14" t="s">
        <v>234</v>
      </c>
      <c r="BM285" s="226" t="s">
        <v>479</v>
      </c>
    </row>
    <row r="286" s="2" customFormat="1">
      <c r="A286" s="35"/>
      <c r="B286" s="36"/>
      <c r="C286" s="37"/>
      <c r="D286" s="228" t="s">
        <v>130</v>
      </c>
      <c r="E286" s="37"/>
      <c r="F286" s="229" t="s">
        <v>478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130</v>
      </c>
      <c r="AU286" s="14" t="s">
        <v>83</v>
      </c>
    </row>
    <row r="287" s="2" customFormat="1">
      <c r="A287" s="35"/>
      <c r="B287" s="36"/>
      <c r="C287" s="37"/>
      <c r="D287" s="228" t="s">
        <v>427</v>
      </c>
      <c r="E287" s="37"/>
      <c r="F287" s="243" t="s">
        <v>480</v>
      </c>
      <c r="G287" s="37"/>
      <c r="H287" s="37"/>
      <c r="I287" s="230"/>
      <c r="J287" s="37"/>
      <c r="K287" s="37"/>
      <c r="L287" s="41"/>
      <c r="M287" s="231"/>
      <c r="N287" s="232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427</v>
      </c>
      <c r="AU287" s="14" t="s">
        <v>83</v>
      </c>
    </row>
    <row r="288" s="2" customFormat="1">
      <c r="A288" s="35"/>
      <c r="B288" s="36"/>
      <c r="C288" s="233" t="s">
        <v>481</v>
      </c>
      <c r="D288" s="233" t="s">
        <v>138</v>
      </c>
      <c r="E288" s="234" t="s">
        <v>482</v>
      </c>
      <c r="F288" s="235" t="s">
        <v>483</v>
      </c>
      <c r="G288" s="236" t="s">
        <v>473</v>
      </c>
      <c r="H288" s="237">
        <v>4</v>
      </c>
      <c r="I288" s="238"/>
      <c r="J288" s="239">
        <f>ROUND(I288*H288,2)</f>
        <v>0</v>
      </c>
      <c r="K288" s="235" t="s">
        <v>1</v>
      </c>
      <c r="L288" s="240"/>
      <c r="M288" s="241" t="s">
        <v>1</v>
      </c>
      <c r="N288" s="242" t="s">
        <v>38</v>
      </c>
      <c r="O288" s="88"/>
      <c r="P288" s="224">
        <f>O288*H288</f>
        <v>0</v>
      </c>
      <c r="Q288" s="224">
        <v>0.00075000000000000002</v>
      </c>
      <c r="R288" s="224">
        <f>Q288*H288</f>
        <v>0.0030000000000000001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233</v>
      </c>
      <c r="AT288" s="226" t="s">
        <v>138</v>
      </c>
      <c r="AU288" s="226" t="s">
        <v>83</v>
      </c>
      <c r="AY288" s="14" t="s">
        <v>121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4" t="s">
        <v>81</v>
      </c>
      <c r="BK288" s="227">
        <f>ROUND(I288*H288,2)</f>
        <v>0</v>
      </c>
      <c r="BL288" s="14" t="s">
        <v>234</v>
      </c>
      <c r="BM288" s="226" t="s">
        <v>484</v>
      </c>
    </row>
    <row r="289" s="2" customFormat="1">
      <c r="A289" s="35"/>
      <c r="B289" s="36"/>
      <c r="C289" s="37"/>
      <c r="D289" s="228" t="s">
        <v>130</v>
      </c>
      <c r="E289" s="37"/>
      <c r="F289" s="229" t="s">
        <v>483</v>
      </c>
      <c r="G289" s="37"/>
      <c r="H289" s="37"/>
      <c r="I289" s="230"/>
      <c r="J289" s="37"/>
      <c r="K289" s="37"/>
      <c r="L289" s="41"/>
      <c r="M289" s="231"/>
      <c r="N289" s="232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130</v>
      </c>
      <c r="AU289" s="14" t="s">
        <v>83</v>
      </c>
    </row>
    <row r="290" s="2" customFormat="1">
      <c r="A290" s="35"/>
      <c r="B290" s="36"/>
      <c r="C290" s="37"/>
      <c r="D290" s="228" t="s">
        <v>427</v>
      </c>
      <c r="E290" s="37"/>
      <c r="F290" s="243" t="s">
        <v>485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427</v>
      </c>
      <c r="AU290" s="14" t="s">
        <v>83</v>
      </c>
    </row>
    <row r="291" s="2" customFormat="1">
      <c r="A291" s="35"/>
      <c r="B291" s="36"/>
      <c r="C291" s="233" t="s">
        <v>486</v>
      </c>
      <c r="D291" s="233" t="s">
        <v>138</v>
      </c>
      <c r="E291" s="234" t="s">
        <v>487</v>
      </c>
      <c r="F291" s="235" t="s">
        <v>488</v>
      </c>
      <c r="G291" s="236" t="s">
        <v>473</v>
      </c>
      <c r="H291" s="237">
        <v>4</v>
      </c>
      <c r="I291" s="238"/>
      <c r="J291" s="239">
        <f>ROUND(I291*H291,2)</f>
        <v>0</v>
      </c>
      <c r="K291" s="235" t="s">
        <v>1</v>
      </c>
      <c r="L291" s="240"/>
      <c r="M291" s="241" t="s">
        <v>1</v>
      </c>
      <c r="N291" s="242" t="s">
        <v>38</v>
      </c>
      <c r="O291" s="88"/>
      <c r="P291" s="224">
        <f>O291*H291</f>
        <v>0</v>
      </c>
      <c r="Q291" s="224">
        <v>0.00349</v>
      </c>
      <c r="R291" s="224">
        <f>Q291*H291</f>
        <v>0.01396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233</v>
      </c>
      <c r="AT291" s="226" t="s">
        <v>138</v>
      </c>
      <c r="AU291" s="226" t="s">
        <v>83</v>
      </c>
      <c r="AY291" s="14" t="s">
        <v>121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81</v>
      </c>
      <c r="BK291" s="227">
        <f>ROUND(I291*H291,2)</f>
        <v>0</v>
      </c>
      <c r="BL291" s="14" t="s">
        <v>234</v>
      </c>
      <c r="BM291" s="226" t="s">
        <v>489</v>
      </c>
    </row>
    <row r="292" s="2" customFormat="1">
      <c r="A292" s="35"/>
      <c r="B292" s="36"/>
      <c r="C292" s="37"/>
      <c r="D292" s="228" t="s">
        <v>130</v>
      </c>
      <c r="E292" s="37"/>
      <c r="F292" s="229" t="s">
        <v>488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130</v>
      </c>
      <c r="AU292" s="14" t="s">
        <v>83</v>
      </c>
    </row>
    <row r="293" s="2" customFormat="1">
      <c r="A293" s="35"/>
      <c r="B293" s="36"/>
      <c r="C293" s="37"/>
      <c r="D293" s="228" t="s">
        <v>427</v>
      </c>
      <c r="E293" s="37"/>
      <c r="F293" s="243" t="s">
        <v>490</v>
      </c>
      <c r="G293" s="37"/>
      <c r="H293" s="37"/>
      <c r="I293" s="230"/>
      <c r="J293" s="37"/>
      <c r="K293" s="37"/>
      <c r="L293" s="41"/>
      <c r="M293" s="231"/>
      <c r="N293" s="232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427</v>
      </c>
      <c r="AU293" s="14" t="s">
        <v>83</v>
      </c>
    </row>
    <row r="294" s="2" customFormat="1" ht="24.15" customHeight="1">
      <c r="A294" s="35"/>
      <c r="B294" s="36"/>
      <c r="C294" s="233" t="s">
        <v>491</v>
      </c>
      <c r="D294" s="233" t="s">
        <v>138</v>
      </c>
      <c r="E294" s="234" t="s">
        <v>492</v>
      </c>
      <c r="F294" s="235" t="s">
        <v>493</v>
      </c>
      <c r="G294" s="236" t="s">
        <v>473</v>
      </c>
      <c r="H294" s="237">
        <v>1</v>
      </c>
      <c r="I294" s="238"/>
      <c r="J294" s="239">
        <f>ROUND(I294*H294,2)</f>
        <v>0</v>
      </c>
      <c r="K294" s="235" t="s">
        <v>1</v>
      </c>
      <c r="L294" s="240"/>
      <c r="M294" s="241" t="s">
        <v>1</v>
      </c>
      <c r="N294" s="242" t="s">
        <v>38</v>
      </c>
      <c r="O294" s="88"/>
      <c r="P294" s="224">
        <f>O294*H294</f>
        <v>0</v>
      </c>
      <c r="Q294" s="224">
        <v>0.00025999999999999998</v>
      </c>
      <c r="R294" s="224">
        <f>Q294*H294</f>
        <v>0.00025999999999999998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233</v>
      </c>
      <c r="AT294" s="226" t="s">
        <v>138</v>
      </c>
      <c r="AU294" s="226" t="s">
        <v>83</v>
      </c>
      <c r="AY294" s="14" t="s">
        <v>121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81</v>
      </c>
      <c r="BK294" s="227">
        <f>ROUND(I294*H294,2)</f>
        <v>0</v>
      </c>
      <c r="BL294" s="14" t="s">
        <v>234</v>
      </c>
      <c r="BM294" s="226" t="s">
        <v>494</v>
      </c>
    </row>
    <row r="295" s="2" customFormat="1">
      <c r="A295" s="35"/>
      <c r="B295" s="36"/>
      <c r="C295" s="37"/>
      <c r="D295" s="228" t="s">
        <v>130</v>
      </c>
      <c r="E295" s="37"/>
      <c r="F295" s="229" t="s">
        <v>493</v>
      </c>
      <c r="G295" s="37"/>
      <c r="H295" s="37"/>
      <c r="I295" s="230"/>
      <c r="J295" s="37"/>
      <c r="K295" s="37"/>
      <c r="L295" s="41"/>
      <c r="M295" s="231"/>
      <c r="N295" s="232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130</v>
      </c>
      <c r="AU295" s="14" t="s">
        <v>83</v>
      </c>
    </row>
    <row r="296" s="2" customFormat="1">
      <c r="A296" s="35"/>
      <c r="B296" s="36"/>
      <c r="C296" s="37"/>
      <c r="D296" s="228" t="s">
        <v>427</v>
      </c>
      <c r="E296" s="37"/>
      <c r="F296" s="243" t="s">
        <v>495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427</v>
      </c>
      <c r="AU296" s="14" t="s">
        <v>83</v>
      </c>
    </row>
    <row r="297" s="2" customFormat="1">
      <c r="A297" s="35"/>
      <c r="B297" s="36"/>
      <c r="C297" s="233" t="s">
        <v>496</v>
      </c>
      <c r="D297" s="233" t="s">
        <v>138</v>
      </c>
      <c r="E297" s="234" t="s">
        <v>497</v>
      </c>
      <c r="F297" s="235" t="s">
        <v>498</v>
      </c>
      <c r="G297" s="236" t="s">
        <v>473</v>
      </c>
      <c r="H297" s="237">
        <v>1</v>
      </c>
      <c r="I297" s="238"/>
      <c r="J297" s="239">
        <f>ROUND(I297*H297,2)</f>
        <v>0</v>
      </c>
      <c r="K297" s="235" t="s">
        <v>1</v>
      </c>
      <c r="L297" s="240"/>
      <c r="M297" s="241" t="s">
        <v>1</v>
      </c>
      <c r="N297" s="242" t="s">
        <v>38</v>
      </c>
      <c r="O297" s="88"/>
      <c r="P297" s="224">
        <f>O297*H297</f>
        <v>0</v>
      </c>
      <c r="Q297" s="224">
        <v>0.0024099999999999998</v>
      </c>
      <c r="R297" s="224">
        <f>Q297*H297</f>
        <v>0.0024099999999999998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233</v>
      </c>
      <c r="AT297" s="226" t="s">
        <v>138</v>
      </c>
      <c r="AU297" s="226" t="s">
        <v>83</v>
      </c>
      <c r="AY297" s="14" t="s">
        <v>121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81</v>
      </c>
      <c r="BK297" s="227">
        <f>ROUND(I297*H297,2)</f>
        <v>0</v>
      </c>
      <c r="BL297" s="14" t="s">
        <v>234</v>
      </c>
      <c r="BM297" s="226" t="s">
        <v>499</v>
      </c>
    </row>
    <row r="298" s="2" customFormat="1">
      <c r="A298" s="35"/>
      <c r="B298" s="36"/>
      <c r="C298" s="37"/>
      <c r="D298" s="228" t="s">
        <v>130</v>
      </c>
      <c r="E298" s="37"/>
      <c r="F298" s="229" t="s">
        <v>498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130</v>
      </c>
      <c r="AU298" s="14" t="s">
        <v>83</v>
      </c>
    </row>
    <row r="299" s="2" customFormat="1">
      <c r="A299" s="35"/>
      <c r="B299" s="36"/>
      <c r="C299" s="37"/>
      <c r="D299" s="228" t="s">
        <v>427</v>
      </c>
      <c r="E299" s="37"/>
      <c r="F299" s="243" t="s">
        <v>500</v>
      </c>
      <c r="G299" s="37"/>
      <c r="H299" s="37"/>
      <c r="I299" s="230"/>
      <c r="J299" s="37"/>
      <c r="K299" s="37"/>
      <c r="L299" s="41"/>
      <c r="M299" s="231"/>
      <c r="N299" s="232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427</v>
      </c>
      <c r="AU299" s="14" t="s">
        <v>83</v>
      </c>
    </row>
    <row r="300" s="2" customFormat="1" ht="24.15" customHeight="1">
      <c r="A300" s="35"/>
      <c r="B300" s="36"/>
      <c r="C300" s="233" t="s">
        <v>501</v>
      </c>
      <c r="D300" s="233" t="s">
        <v>138</v>
      </c>
      <c r="E300" s="234" t="s">
        <v>502</v>
      </c>
      <c r="F300" s="235" t="s">
        <v>503</v>
      </c>
      <c r="G300" s="236" t="s">
        <v>473</v>
      </c>
      <c r="H300" s="237">
        <v>4</v>
      </c>
      <c r="I300" s="238"/>
      <c r="J300" s="239">
        <f>ROUND(I300*H300,2)</f>
        <v>0</v>
      </c>
      <c r="K300" s="235" t="s">
        <v>1</v>
      </c>
      <c r="L300" s="240"/>
      <c r="M300" s="241" t="s">
        <v>1</v>
      </c>
      <c r="N300" s="242" t="s">
        <v>38</v>
      </c>
      <c r="O300" s="88"/>
      <c r="P300" s="224">
        <f>O300*H300</f>
        <v>0</v>
      </c>
      <c r="Q300" s="224">
        <v>0.00035</v>
      </c>
      <c r="R300" s="224">
        <f>Q300*H300</f>
        <v>0.0014</v>
      </c>
      <c r="S300" s="224">
        <v>0</v>
      </c>
      <c r="T300" s="22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233</v>
      </c>
      <c r="AT300" s="226" t="s">
        <v>138</v>
      </c>
      <c r="AU300" s="226" t="s">
        <v>83</v>
      </c>
      <c r="AY300" s="14" t="s">
        <v>121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4" t="s">
        <v>81</v>
      </c>
      <c r="BK300" s="227">
        <f>ROUND(I300*H300,2)</f>
        <v>0</v>
      </c>
      <c r="BL300" s="14" t="s">
        <v>234</v>
      </c>
      <c r="BM300" s="226" t="s">
        <v>504</v>
      </c>
    </row>
    <row r="301" s="2" customFormat="1">
      <c r="A301" s="35"/>
      <c r="B301" s="36"/>
      <c r="C301" s="37"/>
      <c r="D301" s="228" t="s">
        <v>130</v>
      </c>
      <c r="E301" s="37"/>
      <c r="F301" s="229" t="s">
        <v>503</v>
      </c>
      <c r="G301" s="37"/>
      <c r="H301" s="37"/>
      <c r="I301" s="230"/>
      <c r="J301" s="37"/>
      <c r="K301" s="37"/>
      <c r="L301" s="41"/>
      <c r="M301" s="231"/>
      <c r="N301" s="232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130</v>
      </c>
      <c r="AU301" s="14" t="s">
        <v>83</v>
      </c>
    </row>
    <row r="302" s="2" customFormat="1">
      <c r="A302" s="35"/>
      <c r="B302" s="36"/>
      <c r="C302" s="37"/>
      <c r="D302" s="228" t="s">
        <v>427</v>
      </c>
      <c r="E302" s="37"/>
      <c r="F302" s="243" t="s">
        <v>505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427</v>
      </c>
      <c r="AU302" s="14" t="s">
        <v>83</v>
      </c>
    </row>
    <row r="303" s="2" customFormat="1">
      <c r="A303" s="35"/>
      <c r="B303" s="36"/>
      <c r="C303" s="215" t="s">
        <v>506</v>
      </c>
      <c r="D303" s="215" t="s">
        <v>124</v>
      </c>
      <c r="E303" s="216" t="s">
        <v>507</v>
      </c>
      <c r="F303" s="217" t="s">
        <v>508</v>
      </c>
      <c r="G303" s="218" t="s">
        <v>147</v>
      </c>
      <c r="H303" s="219">
        <v>36</v>
      </c>
      <c r="I303" s="220"/>
      <c r="J303" s="221">
        <f>ROUND(I303*H303,2)</f>
        <v>0</v>
      </c>
      <c r="K303" s="217" t="s">
        <v>141</v>
      </c>
      <c r="L303" s="41"/>
      <c r="M303" s="222" t="s">
        <v>1</v>
      </c>
      <c r="N303" s="223" t="s">
        <v>38</v>
      </c>
      <c r="O303" s="88"/>
      <c r="P303" s="224">
        <f>O303*H303</f>
        <v>0</v>
      </c>
      <c r="Q303" s="224">
        <v>0.00097999999999999997</v>
      </c>
      <c r="R303" s="224">
        <f>Q303*H303</f>
        <v>0.035279999999999999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234</v>
      </c>
      <c r="AT303" s="226" t="s">
        <v>124</v>
      </c>
      <c r="AU303" s="226" t="s">
        <v>83</v>
      </c>
      <c r="AY303" s="14" t="s">
        <v>121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81</v>
      </c>
      <c r="BK303" s="227">
        <f>ROUND(I303*H303,2)</f>
        <v>0</v>
      </c>
      <c r="BL303" s="14" t="s">
        <v>234</v>
      </c>
      <c r="BM303" s="226" t="s">
        <v>509</v>
      </c>
    </row>
    <row r="304" s="2" customFormat="1">
      <c r="A304" s="35"/>
      <c r="B304" s="36"/>
      <c r="C304" s="37"/>
      <c r="D304" s="228" t="s">
        <v>130</v>
      </c>
      <c r="E304" s="37"/>
      <c r="F304" s="229" t="s">
        <v>510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130</v>
      </c>
      <c r="AU304" s="14" t="s">
        <v>83</v>
      </c>
    </row>
    <row r="305" s="2" customFormat="1">
      <c r="A305" s="35"/>
      <c r="B305" s="36"/>
      <c r="C305" s="215" t="s">
        <v>511</v>
      </c>
      <c r="D305" s="215" t="s">
        <v>124</v>
      </c>
      <c r="E305" s="216" t="s">
        <v>512</v>
      </c>
      <c r="F305" s="217" t="s">
        <v>513</v>
      </c>
      <c r="G305" s="218" t="s">
        <v>147</v>
      </c>
      <c r="H305" s="219">
        <v>12</v>
      </c>
      <c r="I305" s="220"/>
      <c r="J305" s="221">
        <f>ROUND(I305*H305,2)</f>
        <v>0</v>
      </c>
      <c r="K305" s="217" t="s">
        <v>141</v>
      </c>
      <c r="L305" s="41"/>
      <c r="M305" s="222" t="s">
        <v>1</v>
      </c>
      <c r="N305" s="223" t="s">
        <v>38</v>
      </c>
      <c r="O305" s="88"/>
      <c r="P305" s="224">
        <f>O305*H305</f>
        <v>0</v>
      </c>
      <c r="Q305" s="224">
        <v>0.00263</v>
      </c>
      <c r="R305" s="224">
        <f>Q305*H305</f>
        <v>0.031559999999999998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234</v>
      </c>
      <c r="AT305" s="226" t="s">
        <v>124</v>
      </c>
      <c r="AU305" s="226" t="s">
        <v>83</v>
      </c>
      <c r="AY305" s="14" t="s">
        <v>121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81</v>
      </c>
      <c r="BK305" s="227">
        <f>ROUND(I305*H305,2)</f>
        <v>0</v>
      </c>
      <c r="BL305" s="14" t="s">
        <v>234</v>
      </c>
      <c r="BM305" s="226" t="s">
        <v>514</v>
      </c>
    </row>
    <row r="306" s="2" customFormat="1">
      <c r="A306" s="35"/>
      <c r="B306" s="36"/>
      <c r="C306" s="37"/>
      <c r="D306" s="228" t="s">
        <v>130</v>
      </c>
      <c r="E306" s="37"/>
      <c r="F306" s="229" t="s">
        <v>515</v>
      </c>
      <c r="G306" s="37"/>
      <c r="H306" s="37"/>
      <c r="I306" s="230"/>
      <c r="J306" s="37"/>
      <c r="K306" s="37"/>
      <c r="L306" s="41"/>
      <c r="M306" s="231"/>
      <c r="N306" s="232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130</v>
      </c>
      <c r="AU306" s="14" t="s">
        <v>83</v>
      </c>
    </row>
    <row r="307" s="2" customFormat="1">
      <c r="A307" s="35"/>
      <c r="B307" s="36"/>
      <c r="C307" s="215" t="s">
        <v>516</v>
      </c>
      <c r="D307" s="215" t="s">
        <v>124</v>
      </c>
      <c r="E307" s="216" t="s">
        <v>517</v>
      </c>
      <c r="F307" s="217" t="s">
        <v>518</v>
      </c>
      <c r="G307" s="218" t="s">
        <v>147</v>
      </c>
      <c r="H307" s="219">
        <v>32</v>
      </c>
      <c r="I307" s="220"/>
      <c r="J307" s="221">
        <f>ROUND(I307*H307,2)</f>
        <v>0</v>
      </c>
      <c r="K307" s="217" t="s">
        <v>141</v>
      </c>
      <c r="L307" s="41"/>
      <c r="M307" s="222" t="s">
        <v>1</v>
      </c>
      <c r="N307" s="223" t="s">
        <v>38</v>
      </c>
      <c r="O307" s="88"/>
      <c r="P307" s="224">
        <f>O307*H307</f>
        <v>0</v>
      </c>
      <c r="Q307" s="224">
        <v>0.00364</v>
      </c>
      <c r="R307" s="224">
        <f>Q307*H307</f>
        <v>0.11648</v>
      </c>
      <c r="S307" s="224">
        <v>0</v>
      </c>
      <c r="T307" s="22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6" t="s">
        <v>234</v>
      </c>
      <c r="AT307" s="226" t="s">
        <v>124</v>
      </c>
      <c r="AU307" s="226" t="s">
        <v>83</v>
      </c>
      <c r="AY307" s="14" t="s">
        <v>121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4" t="s">
        <v>81</v>
      </c>
      <c r="BK307" s="227">
        <f>ROUND(I307*H307,2)</f>
        <v>0</v>
      </c>
      <c r="BL307" s="14" t="s">
        <v>234</v>
      </c>
      <c r="BM307" s="226" t="s">
        <v>519</v>
      </c>
    </row>
    <row r="308" s="2" customFormat="1">
      <c r="A308" s="35"/>
      <c r="B308" s="36"/>
      <c r="C308" s="37"/>
      <c r="D308" s="228" t="s">
        <v>130</v>
      </c>
      <c r="E308" s="37"/>
      <c r="F308" s="229" t="s">
        <v>520</v>
      </c>
      <c r="G308" s="37"/>
      <c r="H308" s="37"/>
      <c r="I308" s="230"/>
      <c r="J308" s="37"/>
      <c r="K308" s="37"/>
      <c r="L308" s="41"/>
      <c r="M308" s="231"/>
      <c r="N308" s="232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130</v>
      </c>
      <c r="AU308" s="14" t="s">
        <v>83</v>
      </c>
    </row>
    <row r="309" s="2" customFormat="1">
      <c r="A309" s="35"/>
      <c r="B309" s="36"/>
      <c r="C309" s="215" t="s">
        <v>521</v>
      </c>
      <c r="D309" s="215" t="s">
        <v>124</v>
      </c>
      <c r="E309" s="216" t="s">
        <v>522</v>
      </c>
      <c r="F309" s="217" t="s">
        <v>523</v>
      </c>
      <c r="G309" s="218" t="s">
        <v>147</v>
      </c>
      <c r="H309" s="219">
        <v>20</v>
      </c>
      <c r="I309" s="220"/>
      <c r="J309" s="221">
        <f>ROUND(I309*H309,2)</f>
        <v>0</v>
      </c>
      <c r="K309" s="217" t="s">
        <v>141</v>
      </c>
      <c r="L309" s="41"/>
      <c r="M309" s="222" t="s">
        <v>1</v>
      </c>
      <c r="N309" s="223" t="s">
        <v>38</v>
      </c>
      <c r="O309" s="88"/>
      <c r="P309" s="224">
        <f>O309*H309</f>
        <v>0</v>
      </c>
      <c r="Q309" s="224">
        <v>0.0060099999999999997</v>
      </c>
      <c r="R309" s="224">
        <f>Q309*H309</f>
        <v>0.1202</v>
      </c>
      <c r="S309" s="224">
        <v>0</v>
      </c>
      <c r="T309" s="22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6" t="s">
        <v>234</v>
      </c>
      <c r="AT309" s="226" t="s">
        <v>124</v>
      </c>
      <c r="AU309" s="226" t="s">
        <v>83</v>
      </c>
      <c r="AY309" s="14" t="s">
        <v>121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4" t="s">
        <v>81</v>
      </c>
      <c r="BK309" s="227">
        <f>ROUND(I309*H309,2)</f>
        <v>0</v>
      </c>
      <c r="BL309" s="14" t="s">
        <v>234</v>
      </c>
      <c r="BM309" s="226" t="s">
        <v>524</v>
      </c>
    </row>
    <row r="310" s="2" customFormat="1">
      <c r="A310" s="35"/>
      <c r="B310" s="36"/>
      <c r="C310" s="37"/>
      <c r="D310" s="228" t="s">
        <v>130</v>
      </c>
      <c r="E310" s="37"/>
      <c r="F310" s="229" t="s">
        <v>525</v>
      </c>
      <c r="G310" s="37"/>
      <c r="H310" s="37"/>
      <c r="I310" s="230"/>
      <c r="J310" s="37"/>
      <c r="K310" s="37"/>
      <c r="L310" s="41"/>
      <c r="M310" s="231"/>
      <c r="N310" s="232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130</v>
      </c>
      <c r="AU310" s="14" t="s">
        <v>83</v>
      </c>
    </row>
    <row r="311" s="2" customFormat="1">
      <c r="A311" s="35"/>
      <c r="B311" s="36"/>
      <c r="C311" s="215" t="s">
        <v>526</v>
      </c>
      <c r="D311" s="215" t="s">
        <v>124</v>
      </c>
      <c r="E311" s="216" t="s">
        <v>527</v>
      </c>
      <c r="F311" s="217" t="s">
        <v>528</v>
      </c>
      <c r="G311" s="218" t="s">
        <v>147</v>
      </c>
      <c r="H311" s="219">
        <v>160</v>
      </c>
      <c r="I311" s="220"/>
      <c r="J311" s="221">
        <f>ROUND(I311*H311,2)</f>
        <v>0</v>
      </c>
      <c r="K311" s="217" t="s">
        <v>141</v>
      </c>
      <c r="L311" s="41"/>
      <c r="M311" s="222" t="s">
        <v>1</v>
      </c>
      <c r="N311" s="223" t="s">
        <v>38</v>
      </c>
      <c r="O311" s="88"/>
      <c r="P311" s="224">
        <f>O311*H311</f>
        <v>0</v>
      </c>
      <c r="Q311" s="224">
        <v>0.0143</v>
      </c>
      <c r="R311" s="224">
        <f>Q311*H311</f>
        <v>2.2880000000000003</v>
      </c>
      <c r="S311" s="224">
        <v>0</v>
      </c>
      <c r="T311" s="22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6" t="s">
        <v>234</v>
      </c>
      <c r="AT311" s="226" t="s">
        <v>124</v>
      </c>
      <c r="AU311" s="226" t="s">
        <v>83</v>
      </c>
      <c r="AY311" s="14" t="s">
        <v>121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4" t="s">
        <v>81</v>
      </c>
      <c r="BK311" s="227">
        <f>ROUND(I311*H311,2)</f>
        <v>0</v>
      </c>
      <c r="BL311" s="14" t="s">
        <v>234</v>
      </c>
      <c r="BM311" s="226" t="s">
        <v>529</v>
      </c>
    </row>
    <row r="312" s="2" customFormat="1">
      <c r="A312" s="35"/>
      <c r="B312" s="36"/>
      <c r="C312" s="37"/>
      <c r="D312" s="228" t="s">
        <v>130</v>
      </c>
      <c r="E312" s="37"/>
      <c r="F312" s="229" t="s">
        <v>530</v>
      </c>
      <c r="G312" s="37"/>
      <c r="H312" s="37"/>
      <c r="I312" s="230"/>
      <c r="J312" s="37"/>
      <c r="K312" s="37"/>
      <c r="L312" s="41"/>
      <c r="M312" s="231"/>
      <c r="N312" s="232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130</v>
      </c>
      <c r="AU312" s="14" t="s">
        <v>83</v>
      </c>
    </row>
    <row r="313" s="2" customFormat="1">
      <c r="A313" s="35"/>
      <c r="B313" s="36"/>
      <c r="C313" s="215" t="s">
        <v>531</v>
      </c>
      <c r="D313" s="215" t="s">
        <v>124</v>
      </c>
      <c r="E313" s="216" t="s">
        <v>532</v>
      </c>
      <c r="F313" s="217" t="s">
        <v>533</v>
      </c>
      <c r="G313" s="218" t="s">
        <v>147</v>
      </c>
      <c r="H313" s="219">
        <v>28</v>
      </c>
      <c r="I313" s="220"/>
      <c r="J313" s="221">
        <f>ROUND(I313*H313,2)</f>
        <v>0</v>
      </c>
      <c r="K313" s="217" t="s">
        <v>141</v>
      </c>
      <c r="L313" s="41"/>
      <c r="M313" s="222" t="s">
        <v>1</v>
      </c>
      <c r="N313" s="223" t="s">
        <v>38</v>
      </c>
      <c r="O313" s="88"/>
      <c r="P313" s="224">
        <f>O313*H313</f>
        <v>0</v>
      </c>
      <c r="Q313" s="224">
        <v>0.022210000000000001</v>
      </c>
      <c r="R313" s="224">
        <f>Q313*H313</f>
        <v>0.62187999999999999</v>
      </c>
      <c r="S313" s="224">
        <v>0</v>
      </c>
      <c r="T313" s="22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6" t="s">
        <v>234</v>
      </c>
      <c r="AT313" s="226" t="s">
        <v>124</v>
      </c>
      <c r="AU313" s="226" t="s">
        <v>83</v>
      </c>
      <c r="AY313" s="14" t="s">
        <v>121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4" t="s">
        <v>81</v>
      </c>
      <c r="BK313" s="227">
        <f>ROUND(I313*H313,2)</f>
        <v>0</v>
      </c>
      <c r="BL313" s="14" t="s">
        <v>234</v>
      </c>
      <c r="BM313" s="226" t="s">
        <v>534</v>
      </c>
    </row>
    <row r="314" s="2" customFormat="1">
      <c r="A314" s="35"/>
      <c r="B314" s="36"/>
      <c r="C314" s="37"/>
      <c r="D314" s="228" t="s">
        <v>130</v>
      </c>
      <c r="E314" s="37"/>
      <c r="F314" s="229" t="s">
        <v>535</v>
      </c>
      <c r="G314" s="37"/>
      <c r="H314" s="37"/>
      <c r="I314" s="230"/>
      <c r="J314" s="37"/>
      <c r="K314" s="37"/>
      <c r="L314" s="41"/>
      <c r="M314" s="231"/>
      <c r="N314" s="232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130</v>
      </c>
      <c r="AU314" s="14" t="s">
        <v>83</v>
      </c>
    </row>
    <row r="315" s="2" customFormat="1">
      <c r="A315" s="35"/>
      <c r="B315" s="36"/>
      <c r="C315" s="215" t="s">
        <v>536</v>
      </c>
      <c r="D315" s="215" t="s">
        <v>124</v>
      </c>
      <c r="E315" s="216" t="s">
        <v>537</v>
      </c>
      <c r="F315" s="217" t="s">
        <v>538</v>
      </c>
      <c r="G315" s="218" t="s">
        <v>147</v>
      </c>
      <c r="H315" s="219">
        <v>20</v>
      </c>
      <c r="I315" s="220"/>
      <c r="J315" s="221">
        <f>ROUND(I315*H315,2)</f>
        <v>0</v>
      </c>
      <c r="K315" s="217" t="s">
        <v>141</v>
      </c>
      <c r="L315" s="41"/>
      <c r="M315" s="222" t="s">
        <v>1</v>
      </c>
      <c r="N315" s="223" t="s">
        <v>38</v>
      </c>
      <c r="O315" s="88"/>
      <c r="P315" s="224">
        <f>O315*H315</f>
        <v>0</v>
      </c>
      <c r="Q315" s="224">
        <v>0.024060000000000002</v>
      </c>
      <c r="R315" s="224">
        <f>Q315*H315</f>
        <v>0.48120000000000002</v>
      </c>
      <c r="S315" s="224">
        <v>0</v>
      </c>
      <c r="T315" s="22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6" t="s">
        <v>234</v>
      </c>
      <c r="AT315" s="226" t="s">
        <v>124</v>
      </c>
      <c r="AU315" s="226" t="s">
        <v>83</v>
      </c>
      <c r="AY315" s="14" t="s">
        <v>121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4" t="s">
        <v>81</v>
      </c>
      <c r="BK315" s="227">
        <f>ROUND(I315*H315,2)</f>
        <v>0</v>
      </c>
      <c r="BL315" s="14" t="s">
        <v>234</v>
      </c>
      <c r="BM315" s="226" t="s">
        <v>539</v>
      </c>
    </row>
    <row r="316" s="2" customFormat="1">
      <c r="A316" s="35"/>
      <c r="B316" s="36"/>
      <c r="C316" s="37"/>
      <c r="D316" s="228" t="s">
        <v>130</v>
      </c>
      <c r="E316" s="37"/>
      <c r="F316" s="229" t="s">
        <v>540</v>
      </c>
      <c r="G316" s="37"/>
      <c r="H316" s="37"/>
      <c r="I316" s="230"/>
      <c r="J316" s="37"/>
      <c r="K316" s="37"/>
      <c r="L316" s="41"/>
      <c r="M316" s="231"/>
      <c r="N316" s="232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130</v>
      </c>
      <c r="AU316" s="14" t="s">
        <v>83</v>
      </c>
    </row>
    <row r="317" s="2" customFormat="1">
      <c r="A317" s="35"/>
      <c r="B317" s="36"/>
      <c r="C317" s="215" t="s">
        <v>541</v>
      </c>
      <c r="D317" s="215" t="s">
        <v>124</v>
      </c>
      <c r="E317" s="216" t="s">
        <v>542</v>
      </c>
      <c r="F317" s="217" t="s">
        <v>543</v>
      </c>
      <c r="G317" s="218" t="s">
        <v>473</v>
      </c>
      <c r="H317" s="219">
        <v>41</v>
      </c>
      <c r="I317" s="220"/>
      <c r="J317" s="221">
        <f>ROUND(I317*H317,2)</f>
        <v>0</v>
      </c>
      <c r="K317" s="217" t="s">
        <v>141</v>
      </c>
      <c r="L317" s="41"/>
      <c r="M317" s="222" t="s">
        <v>1</v>
      </c>
      <c r="N317" s="223" t="s">
        <v>38</v>
      </c>
      <c r="O317" s="88"/>
      <c r="P317" s="224">
        <f>O317*H317</f>
        <v>0</v>
      </c>
      <c r="Q317" s="224">
        <v>0</v>
      </c>
      <c r="R317" s="224">
        <f>Q317*H317</f>
        <v>0</v>
      </c>
      <c r="S317" s="224">
        <v>0.02826</v>
      </c>
      <c r="T317" s="225">
        <f>S317*H317</f>
        <v>1.15866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6" t="s">
        <v>234</v>
      </c>
      <c r="AT317" s="226" t="s">
        <v>124</v>
      </c>
      <c r="AU317" s="226" t="s">
        <v>83</v>
      </c>
      <c r="AY317" s="14" t="s">
        <v>121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4" t="s">
        <v>81</v>
      </c>
      <c r="BK317" s="227">
        <f>ROUND(I317*H317,2)</f>
        <v>0</v>
      </c>
      <c r="BL317" s="14" t="s">
        <v>234</v>
      </c>
      <c r="BM317" s="226" t="s">
        <v>544</v>
      </c>
    </row>
    <row r="318" s="2" customFormat="1">
      <c r="A318" s="35"/>
      <c r="B318" s="36"/>
      <c r="C318" s="37"/>
      <c r="D318" s="228" t="s">
        <v>130</v>
      </c>
      <c r="E318" s="37"/>
      <c r="F318" s="229" t="s">
        <v>545</v>
      </c>
      <c r="G318" s="37"/>
      <c r="H318" s="37"/>
      <c r="I318" s="230"/>
      <c r="J318" s="37"/>
      <c r="K318" s="37"/>
      <c r="L318" s="41"/>
      <c r="M318" s="231"/>
      <c r="N318" s="232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130</v>
      </c>
      <c r="AU318" s="14" t="s">
        <v>83</v>
      </c>
    </row>
    <row r="319" s="2" customFormat="1">
      <c r="A319" s="35"/>
      <c r="B319" s="36"/>
      <c r="C319" s="215" t="s">
        <v>546</v>
      </c>
      <c r="D319" s="215" t="s">
        <v>124</v>
      </c>
      <c r="E319" s="216" t="s">
        <v>547</v>
      </c>
      <c r="F319" s="217" t="s">
        <v>548</v>
      </c>
      <c r="G319" s="218" t="s">
        <v>473</v>
      </c>
      <c r="H319" s="219">
        <v>7</v>
      </c>
      <c r="I319" s="220"/>
      <c r="J319" s="221">
        <f>ROUND(I319*H319,2)</f>
        <v>0</v>
      </c>
      <c r="K319" s="217" t="s">
        <v>141</v>
      </c>
      <c r="L319" s="41"/>
      <c r="M319" s="222" t="s">
        <v>1</v>
      </c>
      <c r="N319" s="223" t="s">
        <v>38</v>
      </c>
      <c r="O319" s="88"/>
      <c r="P319" s="224">
        <f>O319*H319</f>
        <v>0</v>
      </c>
      <c r="Q319" s="224">
        <v>0</v>
      </c>
      <c r="R319" s="224">
        <f>Q319*H319</f>
        <v>0</v>
      </c>
      <c r="S319" s="224">
        <v>0.033079999999999998</v>
      </c>
      <c r="T319" s="225">
        <f>S319*H319</f>
        <v>0.23155999999999999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6" t="s">
        <v>234</v>
      </c>
      <c r="AT319" s="226" t="s">
        <v>124</v>
      </c>
      <c r="AU319" s="226" t="s">
        <v>83</v>
      </c>
      <c r="AY319" s="14" t="s">
        <v>121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4" t="s">
        <v>81</v>
      </c>
      <c r="BK319" s="227">
        <f>ROUND(I319*H319,2)</f>
        <v>0</v>
      </c>
      <c r="BL319" s="14" t="s">
        <v>234</v>
      </c>
      <c r="BM319" s="226" t="s">
        <v>549</v>
      </c>
    </row>
    <row r="320" s="2" customFormat="1">
      <c r="A320" s="35"/>
      <c r="B320" s="36"/>
      <c r="C320" s="37"/>
      <c r="D320" s="228" t="s">
        <v>130</v>
      </c>
      <c r="E320" s="37"/>
      <c r="F320" s="229" t="s">
        <v>550</v>
      </c>
      <c r="G320" s="37"/>
      <c r="H320" s="37"/>
      <c r="I320" s="230"/>
      <c r="J320" s="37"/>
      <c r="K320" s="37"/>
      <c r="L320" s="41"/>
      <c r="M320" s="231"/>
      <c r="N320" s="232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130</v>
      </c>
      <c r="AU320" s="14" t="s">
        <v>83</v>
      </c>
    </row>
    <row r="321" s="2" customFormat="1">
      <c r="A321" s="35"/>
      <c r="B321" s="36"/>
      <c r="C321" s="215" t="s">
        <v>551</v>
      </c>
      <c r="D321" s="215" t="s">
        <v>124</v>
      </c>
      <c r="E321" s="216" t="s">
        <v>552</v>
      </c>
      <c r="F321" s="217" t="s">
        <v>553</v>
      </c>
      <c r="G321" s="218" t="s">
        <v>473</v>
      </c>
      <c r="H321" s="219">
        <v>9</v>
      </c>
      <c r="I321" s="220"/>
      <c r="J321" s="221">
        <f>ROUND(I321*H321,2)</f>
        <v>0</v>
      </c>
      <c r="K321" s="217" t="s">
        <v>141</v>
      </c>
      <c r="L321" s="41"/>
      <c r="M321" s="222" t="s">
        <v>1</v>
      </c>
      <c r="N321" s="223" t="s">
        <v>38</v>
      </c>
      <c r="O321" s="88"/>
      <c r="P321" s="224">
        <f>O321*H321</f>
        <v>0</v>
      </c>
      <c r="Q321" s="224">
        <v>0</v>
      </c>
      <c r="R321" s="224">
        <f>Q321*H321</f>
        <v>0</v>
      </c>
      <c r="S321" s="224">
        <v>0.07911</v>
      </c>
      <c r="T321" s="225">
        <f>S321*H321</f>
        <v>0.71199000000000001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6" t="s">
        <v>234</v>
      </c>
      <c r="AT321" s="226" t="s">
        <v>124</v>
      </c>
      <c r="AU321" s="226" t="s">
        <v>83</v>
      </c>
      <c r="AY321" s="14" t="s">
        <v>121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4" t="s">
        <v>81</v>
      </c>
      <c r="BK321" s="227">
        <f>ROUND(I321*H321,2)</f>
        <v>0</v>
      </c>
      <c r="BL321" s="14" t="s">
        <v>234</v>
      </c>
      <c r="BM321" s="226" t="s">
        <v>554</v>
      </c>
    </row>
    <row r="322" s="2" customFormat="1">
      <c r="A322" s="35"/>
      <c r="B322" s="36"/>
      <c r="C322" s="37"/>
      <c r="D322" s="228" t="s">
        <v>130</v>
      </c>
      <c r="E322" s="37"/>
      <c r="F322" s="229" t="s">
        <v>555</v>
      </c>
      <c r="G322" s="37"/>
      <c r="H322" s="37"/>
      <c r="I322" s="230"/>
      <c r="J322" s="37"/>
      <c r="K322" s="37"/>
      <c r="L322" s="41"/>
      <c r="M322" s="231"/>
      <c r="N322" s="232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130</v>
      </c>
      <c r="AU322" s="14" t="s">
        <v>83</v>
      </c>
    </row>
    <row r="323" s="2" customFormat="1">
      <c r="A323" s="35"/>
      <c r="B323" s="36"/>
      <c r="C323" s="215" t="s">
        <v>556</v>
      </c>
      <c r="D323" s="215" t="s">
        <v>124</v>
      </c>
      <c r="E323" s="216" t="s">
        <v>557</v>
      </c>
      <c r="F323" s="217" t="s">
        <v>558</v>
      </c>
      <c r="G323" s="218" t="s">
        <v>473</v>
      </c>
      <c r="H323" s="219">
        <v>10</v>
      </c>
      <c r="I323" s="220"/>
      <c r="J323" s="221">
        <f>ROUND(I323*H323,2)</f>
        <v>0</v>
      </c>
      <c r="K323" s="217" t="s">
        <v>141</v>
      </c>
      <c r="L323" s="41"/>
      <c r="M323" s="222" t="s">
        <v>1</v>
      </c>
      <c r="N323" s="223" t="s">
        <v>38</v>
      </c>
      <c r="O323" s="88"/>
      <c r="P323" s="224">
        <f>O323*H323</f>
        <v>0</v>
      </c>
      <c r="Q323" s="224">
        <v>0</v>
      </c>
      <c r="R323" s="224">
        <f>Q323*H323</f>
        <v>0</v>
      </c>
      <c r="S323" s="224">
        <v>0.10838</v>
      </c>
      <c r="T323" s="225">
        <f>S323*H323</f>
        <v>1.0838000000000001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6" t="s">
        <v>234</v>
      </c>
      <c r="AT323" s="226" t="s">
        <v>124</v>
      </c>
      <c r="AU323" s="226" t="s">
        <v>83</v>
      </c>
      <c r="AY323" s="14" t="s">
        <v>121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4" t="s">
        <v>81</v>
      </c>
      <c r="BK323" s="227">
        <f>ROUND(I323*H323,2)</f>
        <v>0</v>
      </c>
      <c r="BL323" s="14" t="s">
        <v>234</v>
      </c>
      <c r="BM323" s="226" t="s">
        <v>559</v>
      </c>
    </row>
    <row r="324" s="2" customFormat="1">
      <c r="A324" s="35"/>
      <c r="B324" s="36"/>
      <c r="C324" s="37"/>
      <c r="D324" s="228" t="s">
        <v>130</v>
      </c>
      <c r="E324" s="37"/>
      <c r="F324" s="229" t="s">
        <v>560</v>
      </c>
      <c r="G324" s="37"/>
      <c r="H324" s="37"/>
      <c r="I324" s="230"/>
      <c r="J324" s="37"/>
      <c r="K324" s="37"/>
      <c r="L324" s="41"/>
      <c r="M324" s="231"/>
      <c r="N324" s="232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130</v>
      </c>
      <c r="AU324" s="14" t="s">
        <v>83</v>
      </c>
    </row>
    <row r="325" s="2" customFormat="1">
      <c r="A325" s="35"/>
      <c r="B325" s="36"/>
      <c r="C325" s="215" t="s">
        <v>561</v>
      </c>
      <c r="D325" s="215" t="s">
        <v>124</v>
      </c>
      <c r="E325" s="216" t="s">
        <v>562</v>
      </c>
      <c r="F325" s="217" t="s">
        <v>563</v>
      </c>
      <c r="G325" s="218" t="s">
        <v>473</v>
      </c>
      <c r="H325" s="219">
        <v>22</v>
      </c>
      <c r="I325" s="220"/>
      <c r="J325" s="221">
        <f>ROUND(I325*H325,2)</f>
        <v>0</v>
      </c>
      <c r="K325" s="217" t="s">
        <v>141</v>
      </c>
      <c r="L325" s="41"/>
      <c r="M325" s="222" t="s">
        <v>1</v>
      </c>
      <c r="N325" s="223" t="s">
        <v>38</v>
      </c>
      <c r="O325" s="88"/>
      <c r="P325" s="224">
        <f>O325*H325</f>
        <v>0</v>
      </c>
      <c r="Q325" s="224">
        <v>0</v>
      </c>
      <c r="R325" s="224">
        <f>Q325*H325</f>
        <v>0</v>
      </c>
      <c r="S325" s="224">
        <v>0.1724</v>
      </c>
      <c r="T325" s="225">
        <f>S325*H325</f>
        <v>3.7927999999999997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6" t="s">
        <v>234</v>
      </c>
      <c r="AT325" s="226" t="s">
        <v>124</v>
      </c>
      <c r="AU325" s="226" t="s">
        <v>83</v>
      </c>
      <c r="AY325" s="14" t="s">
        <v>121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4" t="s">
        <v>81</v>
      </c>
      <c r="BK325" s="227">
        <f>ROUND(I325*H325,2)</f>
        <v>0</v>
      </c>
      <c r="BL325" s="14" t="s">
        <v>234</v>
      </c>
      <c r="BM325" s="226" t="s">
        <v>564</v>
      </c>
    </row>
    <row r="326" s="2" customFormat="1">
      <c r="A326" s="35"/>
      <c r="B326" s="36"/>
      <c r="C326" s="37"/>
      <c r="D326" s="228" t="s">
        <v>130</v>
      </c>
      <c r="E326" s="37"/>
      <c r="F326" s="229" t="s">
        <v>565</v>
      </c>
      <c r="G326" s="37"/>
      <c r="H326" s="37"/>
      <c r="I326" s="230"/>
      <c r="J326" s="37"/>
      <c r="K326" s="37"/>
      <c r="L326" s="41"/>
      <c r="M326" s="231"/>
      <c r="N326" s="232"/>
      <c r="O326" s="88"/>
      <c r="P326" s="88"/>
      <c r="Q326" s="88"/>
      <c r="R326" s="88"/>
      <c r="S326" s="88"/>
      <c r="T326" s="8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130</v>
      </c>
      <c r="AU326" s="14" t="s">
        <v>83</v>
      </c>
    </row>
    <row r="327" s="2" customFormat="1">
      <c r="A327" s="35"/>
      <c r="B327" s="36"/>
      <c r="C327" s="215" t="s">
        <v>566</v>
      </c>
      <c r="D327" s="215" t="s">
        <v>124</v>
      </c>
      <c r="E327" s="216" t="s">
        <v>567</v>
      </c>
      <c r="F327" s="217" t="s">
        <v>568</v>
      </c>
      <c r="G327" s="218" t="s">
        <v>473</v>
      </c>
      <c r="H327" s="219">
        <v>12</v>
      </c>
      <c r="I327" s="220"/>
      <c r="J327" s="221">
        <f>ROUND(I327*H327,2)</f>
        <v>0</v>
      </c>
      <c r="K327" s="217" t="s">
        <v>141</v>
      </c>
      <c r="L327" s="41"/>
      <c r="M327" s="222" t="s">
        <v>1</v>
      </c>
      <c r="N327" s="223" t="s">
        <v>38</v>
      </c>
      <c r="O327" s="88"/>
      <c r="P327" s="224">
        <f>O327*H327</f>
        <v>0</v>
      </c>
      <c r="Q327" s="224">
        <v>6.0000000000000002E-05</v>
      </c>
      <c r="R327" s="224">
        <f>Q327*H327</f>
        <v>0.00072000000000000005</v>
      </c>
      <c r="S327" s="224">
        <v>0</v>
      </c>
      <c r="T327" s="22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6" t="s">
        <v>234</v>
      </c>
      <c r="AT327" s="226" t="s">
        <v>124</v>
      </c>
      <c r="AU327" s="226" t="s">
        <v>83</v>
      </c>
      <c r="AY327" s="14" t="s">
        <v>121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4" t="s">
        <v>81</v>
      </c>
      <c r="BK327" s="227">
        <f>ROUND(I327*H327,2)</f>
        <v>0</v>
      </c>
      <c r="BL327" s="14" t="s">
        <v>234</v>
      </c>
      <c r="BM327" s="226" t="s">
        <v>569</v>
      </c>
    </row>
    <row r="328" s="2" customFormat="1">
      <c r="A328" s="35"/>
      <c r="B328" s="36"/>
      <c r="C328" s="37"/>
      <c r="D328" s="228" t="s">
        <v>130</v>
      </c>
      <c r="E328" s="37"/>
      <c r="F328" s="229" t="s">
        <v>570</v>
      </c>
      <c r="G328" s="37"/>
      <c r="H328" s="37"/>
      <c r="I328" s="230"/>
      <c r="J328" s="37"/>
      <c r="K328" s="37"/>
      <c r="L328" s="41"/>
      <c r="M328" s="231"/>
      <c r="N328" s="232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130</v>
      </c>
      <c r="AU328" s="14" t="s">
        <v>83</v>
      </c>
    </row>
    <row r="329" s="2" customFormat="1">
      <c r="A329" s="35"/>
      <c r="B329" s="36"/>
      <c r="C329" s="215" t="s">
        <v>571</v>
      </c>
      <c r="D329" s="215" t="s">
        <v>124</v>
      </c>
      <c r="E329" s="216" t="s">
        <v>572</v>
      </c>
      <c r="F329" s="217" t="s">
        <v>573</v>
      </c>
      <c r="G329" s="218" t="s">
        <v>473</v>
      </c>
      <c r="H329" s="219">
        <v>10</v>
      </c>
      <c r="I329" s="220"/>
      <c r="J329" s="221">
        <f>ROUND(I329*H329,2)</f>
        <v>0</v>
      </c>
      <c r="K329" s="217" t="s">
        <v>141</v>
      </c>
      <c r="L329" s="41"/>
      <c r="M329" s="222" t="s">
        <v>1</v>
      </c>
      <c r="N329" s="223" t="s">
        <v>38</v>
      </c>
      <c r="O329" s="88"/>
      <c r="P329" s="224">
        <f>O329*H329</f>
        <v>0</v>
      </c>
      <c r="Q329" s="224">
        <v>0.00010000000000000001</v>
      </c>
      <c r="R329" s="224">
        <f>Q329*H329</f>
        <v>0.001</v>
      </c>
      <c r="S329" s="224">
        <v>0</v>
      </c>
      <c r="T329" s="22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6" t="s">
        <v>234</v>
      </c>
      <c r="AT329" s="226" t="s">
        <v>124</v>
      </c>
      <c r="AU329" s="226" t="s">
        <v>83</v>
      </c>
      <c r="AY329" s="14" t="s">
        <v>121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4" t="s">
        <v>81</v>
      </c>
      <c r="BK329" s="227">
        <f>ROUND(I329*H329,2)</f>
        <v>0</v>
      </c>
      <c r="BL329" s="14" t="s">
        <v>234</v>
      </c>
      <c r="BM329" s="226" t="s">
        <v>574</v>
      </c>
    </row>
    <row r="330" s="2" customFormat="1">
      <c r="A330" s="35"/>
      <c r="B330" s="36"/>
      <c r="C330" s="37"/>
      <c r="D330" s="228" t="s">
        <v>130</v>
      </c>
      <c r="E330" s="37"/>
      <c r="F330" s="229" t="s">
        <v>575</v>
      </c>
      <c r="G330" s="37"/>
      <c r="H330" s="37"/>
      <c r="I330" s="230"/>
      <c r="J330" s="37"/>
      <c r="K330" s="37"/>
      <c r="L330" s="41"/>
      <c r="M330" s="231"/>
      <c r="N330" s="232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130</v>
      </c>
      <c r="AU330" s="14" t="s">
        <v>83</v>
      </c>
    </row>
    <row r="331" s="2" customFormat="1" ht="16.5" customHeight="1">
      <c r="A331" s="35"/>
      <c r="B331" s="36"/>
      <c r="C331" s="233" t="s">
        <v>576</v>
      </c>
      <c r="D331" s="233" t="s">
        <v>138</v>
      </c>
      <c r="E331" s="234" t="s">
        <v>577</v>
      </c>
      <c r="F331" s="235" t="s">
        <v>578</v>
      </c>
      <c r="G331" s="236" t="s">
        <v>147</v>
      </c>
      <c r="H331" s="237">
        <v>1</v>
      </c>
      <c r="I331" s="238"/>
      <c r="J331" s="239">
        <f>ROUND(I331*H331,2)</f>
        <v>0</v>
      </c>
      <c r="K331" s="235" t="s">
        <v>1</v>
      </c>
      <c r="L331" s="240"/>
      <c r="M331" s="241" t="s">
        <v>1</v>
      </c>
      <c r="N331" s="242" t="s">
        <v>38</v>
      </c>
      <c r="O331" s="88"/>
      <c r="P331" s="224">
        <f>O331*H331</f>
        <v>0</v>
      </c>
      <c r="Q331" s="224">
        <v>0.00010000000000000001</v>
      </c>
      <c r="R331" s="224">
        <f>Q331*H331</f>
        <v>0.00010000000000000001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142</v>
      </c>
      <c r="AT331" s="226" t="s">
        <v>138</v>
      </c>
      <c r="AU331" s="226" t="s">
        <v>83</v>
      </c>
      <c r="AY331" s="14" t="s">
        <v>121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4" t="s">
        <v>81</v>
      </c>
      <c r="BK331" s="227">
        <f>ROUND(I331*H331,2)</f>
        <v>0</v>
      </c>
      <c r="BL331" s="14" t="s">
        <v>142</v>
      </c>
      <c r="BM331" s="226" t="s">
        <v>579</v>
      </c>
    </row>
    <row r="332" s="2" customFormat="1">
      <c r="A332" s="35"/>
      <c r="B332" s="36"/>
      <c r="C332" s="37"/>
      <c r="D332" s="228" t="s">
        <v>130</v>
      </c>
      <c r="E332" s="37"/>
      <c r="F332" s="229" t="s">
        <v>578</v>
      </c>
      <c r="G332" s="37"/>
      <c r="H332" s="37"/>
      <c r="I332" s="230"/>
      <c r="J332" s="37"/>
      <c r="K332" s="37"/>
      <c r="L332" s="41"/>
      <c r="M332" s="231"/>
      <c r="N332" s="232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130</v>
      </c>
      <c r="AU332" s="14" t="s">
        <v>83</v>
      </c>
    </row>
    <row r="333" s="2" customFormat="1" ht="16.5" customHeight="1">
      <c r="A333" s="35"/>
      <c r="B333" s="36"/>
      <c r="C333" s="233" t="s">
        <v>580</v>
      </c>
      <c r="D333" s="233" t="s">
        <v>138</v>
      </c>
      <c r="E333" s="234" t="s">
        <v>581</v>
      </c>
      <c r="F333" s="235" t="s">
        <v>582</v>
      </c>
      <c r="G333" s="236" t="s">
        <v>147</v>
      </c>
      <c r="H333" s="237">
        <v>3</v>
      </c>
      <c r="I333" s="238"/>
      <c r="J333" s="239">
        <f>ROUND(I333*H333,2)</f>
        <v>0</v>
      </c>
      <c r="K333" s="235" t="s">
        <v>1</v>
      </c>
      <c r="L333" s="240"/>
      <c r="M333" s="241" t="s">
        <v>1</v>
      </c>
      <c r="N333" s="242" t="s">
        <v>38</v>
      </c>
      <c r="O333" s="88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6" t="s">
        <v>142</v>
      </c>
      <c r="AT333" s="226" t="s">
        <v>138</v>
      </c>
      <c r="AU333" s="226" t="s">
        <v>83</v>
      </c>
      <c r="AY333" s="14" t="s">
        <v>121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4" t="s">
        <v>81</v>
      </c>
      <c r="BK333" s="227">
        <f>ROUND(I333*H333,2)</f>
        <v>0</v>
      </c>
      <c r="BL333" s="14" t="s">
        <v>142</v>
      </c>
      <c r="BM333" s="226" t="s">
        <v>583</v>
      </c>
    </row>
    <row r="334" s="2" customFormat="1">
      <c r="A334" s="35"/>
      <c r="B334" s="36"/>
      <c r="C334" s="37"/>
      <c r="D334" s="228" t="s">
        <v>130</v>
      </c>
      <c r="E334" s="37"/>
      <c r="F334" s="229" t="s">
        <v>582</v>
      </c>
      <c r="G334" s="37"/>
      <c r="H334" s="37"/>
      <c r="I334" s="230"/>
      <c r="J334" s="37"/>
      <c r="K334" s="37"/>
      <c r="L334" s="41"/>
      <c r="M334" s="231"/>
      <c r="N334" s="232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130</v>
      </c>
      <c r="AU334" s="14" t="s">
        <v>83</v>
      </c>
    </row>
    <row r="335" s="2" customFormat="1" ht="16.5" customHeight="1">
      <c r="A335" s="35"/>
      <c r="B335" s="36"/>
      <c r="C335" s="233" t="s">
        <v>584</v>
      </c>
      <c r="D335" s="233" t="s">
        <v>138</v>
      </c>
      <c r="E335" s="234" t="s">
        <v>585</v>
      </c>
      <c r="F335" s="235" t="s">
        <v>586</v>
      </c>
      <c r="G335" s="236" t="s">
        <v>473</v>
      </c>
      <c r="H335" s="237">
        <v>7</v>
      </c>
      <c r="I335" s="238"/>
      <c r="J335" s="239">
        <f>ROUND(I335*H335,2)</f>
        <v>0</v>
      </c>
      <c r="K335" s="235" t="s">
        <v>141</v>
      </c>
      <c r="L335" s="240"/>
      <c r="M335" s="241" t="s">
        <v>1</v>
      </c>
      <c r="N335" s="242" t="s">
        <v>38</v>
      </c>
      <c r="O335" s="88"/>
      <c r="P335" s="224">
        <f>O335*H335</f>
        <v>0</v>
      </c>
      <c r="Q335" s="224">
        <v>0.00029999999999999997</v>
      </c>
      <c r="R335" s="224">
        <f>Q335*H335</f>
        <v>0.0020999999999999999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233</v>
      </c>
      <c r="AT335" s="226" t="s">
        <v>138</v>
      </c>
      <c r="AU335" s="226" t="s">
        <v>83</v>
      </c>
      <c r="AY335" s="14" t="s">
        <v>121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4" t="s">
        <v>81</v>
      </c>
      <c r="BK335" s="227">
        <f>ROUND(I335*H335,2)</f>
        <v>0</v>
      </c>
      <c r="BL335" s="14" t="s">
        <v>234</v>
      </c>
      <c r="BM335" s="226" t="s">
        <v>587</v>
      </c>
    </row>
    <row r="336" s="2" customFormat="1">
      <c r="A336" s="35"/>
      <c r="B336" s="36"/>
      <c r="C336" s="37"/>
      <c r="D336" s="228" t="s">
        <v>130</v>
      </c>
      <c r="E336" s="37"/>
      <c r="F336" s="229" t="s">
        <v>586</v>
      </c>
      <c r="G336" s="37"/>
      <c r="H336" s="37"/>
      <c r="I336" s="230"/>
      <c r="J336" s="37"/>
      <c r="K336" s="37"/>
      <c r="L336" s="41"/>
      <c r="M336" s="231"/>
      <c r="N336" s="23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130</v>
      </c>
      <c r="AU336" s="14" t="s">
        <v>83</v>
      </c>
    </row>
    <row r="337" s="2" customFormat="1" ht="16.5" customHeight="1">
      <c r="A337" s="35"/>
      <c r="B337" s="36"/>
      <c r="C337" s="233" t="s">
        <v>588</v>
      </c>
      <c r="D337" s="233" t="s">
        <v>138</v>
      </c>
      <c r="E337" s="234" t="s">
        <v>589</v>
      </c>
      <c r="F337" s="235" t="s">
        <v>590</v>
      </c>
      <c r="G337" s="236" t="s">
        <v>473</v>
      </c>
      <c r="H337" s="237">
        <v>56</v>
      </c>
      <c r="I337" s="238"/>
      <c r="J337" s="239">
        <f>ROUND(I337*H337,2)</f>
        <v>0</v>
      </c>
      <c r="K337" s="235" t="s">
        <v>141</v>
      </c>
      <c r="L337" s="240"/>
      <c r="M337" s="241" t="s">
        <v>1</v>
      </c>
      <c r="N337" s="242" t="s">
        <v>38</v>
      </c>
      <c r="O337" s="88"/>
      <c r="P337" s="224">
        <f>O337*H337</f>
        <v>0</v>
      </c>
      <c r="Q337" s="224">
        <v>0.00022000000000000001</v>
      </c>
      <c r="R337" s="224">
        <f>Q337*H337</f>
        <v>0.012320000000000001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233</v>
      </c>
      <c r="AT337" s="226" t="s">
        <v>138</v>
      </c>
      <c r="AU337" s="226" t="s">
        <v>83</v>
      </c>
      <c r="AY337" s="14" t="s">
        <v>121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4" t="s">
        <v>81</v>
      </c>
      <c r="BK337" s="227">
        <f>ROUND(I337*H337,2)</f>
        <v>0</v>
      </c>
      <c r="BL337" s="14" t="s">
        <v>234</v>
      </c>
      <c r="BM337" s="226" t="s">
        <v>591</v>
      </c>
    </row>
    <row r="338" s="2" customFormat="1">
      <c r="A338" s="35"/>
      <c r="B338" s="36"/>
      <c r="C338" s="37"/>
      <c r="D338" s="228" t="s">
        <v>130</v>
      </c>
      <c r="E338" s="37"/>
      <c r="F338" s="229" t="s">
        <v>590</v>
      </c>
      <c r="G338" s="37"/>
      <c r="H338" s="37"/>
      <c r="I338" s="230"/>
      <c r="J338" s="37"/>
      <c r="K338" s="37"/>
      <c r="L338" s="41"/>
      <c r="M338" s="231"/>
      <c r="N338" s="232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130</v>
      </c>
      <c r="AU338" s="14" t="s">
        <v>83</v>
      </c>
    </row>
    <row r="339" s="2" customFormat="1" ht="16.5" customHeight="1">
      <c r="A339" s="35"/>
      <c r="B339" s="36"/>
      <c r="C339" s="233" t="s">
        <v>592</v>
      </c>
      <c r="D339" s="233" t="s">
        <v>138</v>
      </c>
      <c r="E339" s="234" t="s">
        <v>593</v>
      </c>
      <c r="F339" s="235" t="s">
        <v>594</v>
      </c>
      <c r="G339" s="236" t="s">
        <v>473</v>
      </c>
      <c r="H339" s="237">
        <v>3</v>
      </c>
      <c r="I339" s="238"/>
      <c r="J339" s="239">
        <f>ROUND(I339*H339,2)</f>
        <v>0</v>
      </c>
      <c r="K339" s="235" t="s">
        <v>141</v>
      </c>
      <c r="L339" s="240"/>
      <c r="M339" s="241" t="s">
        <v>1</v>
      </c>
      <c r="N339" s="242" t="s">
        <v>38</v>
      </c>
      <c r="O339" s="88"/>
      <c r="P339" s="224">
        <f>O339*H339</f>
        <v>0</v>
      </c>
      <c r="Q339" s="224">
        <v>0.00018000000000000001</v>
      </c>
      <c r="R339" s="224">
        <f>Q339*H339</f>
        <v>0.00054000000000000001</v>
      </c>
      <c r="S339" s="224">
        <v>0</v>
      </c>
      <c r="T339" s="22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6" t="s">
        <v>233</v>
      </c>
      <c r="AT339" s="226" t="s">
        <v>138</v>
      </c>
      <c r="AU339" s="226" t="s">
        <v>83</v>
      </c>
      <c r="AY339" s="14" t="s">
        <v>121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4" t="s">
        <v>81</v>
      </c>
      <c r="BK339" s="227">
        <f>ROUND(I339*H339,2)</f>
        <v>0</v>
      </c>
      <c r="BL339" s="14" t="s">
        <v>234</v>
      </c>
      <c r="BM339" s="226" t="s">
        <v>595</v>
      </c>
    </row>
    <row r="340" s="2" customFormat="1">
      <c r="A340" s="35"/>
      <c r="B340" s="36"/>
      <c r="C340" s="37"/>
      <c r="D340" s="228" t="s">
        <v>130</v>
      </c>
      <c r="E340" s="37"/>
      <c r="F340" s="229" t="s">
        <v>594</v>
      </c>
      <c r="G340" s="37"/>
      <c r="H340" s="37"/>
      <c r="I340" s="230"/>
      <c r="J340" s="37"/>
      <c r="K340" s="37"/>
      <c r="L340" s="41"/>
      <c r="M340" s="231"/>
      <c r="N340" s="232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130</v>
      </c>
      <c r="AU340" s="14" t="s">
        <v>83</v>
      </c>
    </row>
    <row r="341" s="2" customFormat="1" ht="16.5" customHeight="1">
      <c r="A341" s="35"/>
      <c r="B341" s="36"/>
      <c r="C341" s="233" t="s">
        <v>596</v>
      </c>
      <c r="D341" s="233" t="s">
        <v>138</v>
      </c>
      <c r="E341" s="234" t="s">
        <v>597</v>
      </c>
      <c r="F341" s="235" t="s">
        <v>598</v>
      </c>
      <c r="G341" s="236" t="s">
        <v>473</v>
      </c>
      <c r="H341" s="237">
        <v>22</v>
      </c>
      <c r="I341" s="238"/>
      <c r="J341" s="239">
        <f>ROUND(I341*H341,2)</f>
        <v>0</v>
      </c>
      <c r="K341" s="235" t="s">
        <v>141</v>
      </c>
      <c r="L341" s="240"/>
      <c r="M341" s="241" t="s">
        <v>1</v>
      </c>
      <c r="N341" s="242" t="s">
        <v>38</v>
      </c>
      <c r="O341" s="88"/>
      <c r="P341" s="224">
        <f>O341*H341</f>
        <v>0</v>
      </c>
      <c r="Q341" s="224">
        <v>0.00013999999999999999</v>
      </c>
      <c r="R341" s="224">
        <f>Q341*H341</f>
        <v>0.0030799999999999998</v>
      </c>
      <c r="S341" s="224">
        <v>0</v>
      </c>
      <c r="T341" s="22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6" t="s">
        <v>233</v>
      </c>
      <c r="AT341" s="226" t="s">
        <v>138</v>
      </c>
      <c r="AU341" s="226" t="s">
        <v>83</v>
      </c>
      <c r="AY341" s="14" t="s">
        <v>121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4" t="s">
        <v>81</v>
      </c>
      <c r="BK341" s="227">
        <f>ROUND(I341*H341,2)</f>
        <v>0</v>
      </c>
      <c r="BL341" s="14" t="s">
        <v>234</v>
      </c>
      <c r="BM341" s="226" t="s">
        <v>599</v>
      </c>
    </row>
    <row r="342" s="2" customFormat="1">
      <c r="A342" s="35"/>
      <c r="B342" s="36"/>
      <c r="C342" s="37"/>
      <c r="D342" s="228" t="s">
        <v>130</v>
      </c>
      <c r="E342" s="37"/>
      <c r="F342" s="229" t="s">
        <v>598</v>
      </c>
      <c r="G342" s="37"/>
      <c r="H342" s="37"/>
      <c r="I342" s="230"/>
      <c r="J342" s="37"/>
      <c r="K342" s="37"/>
      <c r="L342" s="41"/>
      <c r="M342" s="231"/>
      <c r="N342" s="232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130</v>
      </c>
      <c r="AU342" s="14" t="s">
        <v>83</v>
      </c>
    </row>
    <row r="343" s="2" customFormat="1" ht="16.5" customHeight="1">
      <c r="A343" s="35"/>
      <c r="B343" s="36"/>
      <c r="C343" s="233" t="s">
        <v>600</v>
      </c>
      <c r="D343" s="233" t="s">
        <v>138</v>
      </c>
      <c r="E343" s="234" t="s">
        <v>601</v>
      </c>
      <c r="F343" s="235" t="s">
        <v>602</v>
      </c>
      <c r="G343" s="236" t="s">
        <v>473</v>
      </c>
      <c r="H343" s="237">
        <v>4</v>
      </c>
      <c r="I343" s="238"/>
      <c r="J343" s="239">
        <f>ROUND(I343*H343,2)</f>
        <v>0</v>
      </c>
      <c r="K343" s="235" t="s">
        <v>141</v>
      </c>
      <c r="L343" s="240"/>
      <c r="M343" s="241" t="s">
        <v>1</v>
      </c>
      <c r="N343" s="242" t="s">
        <v>38</v>
      </c>
      <c r="O343" s="88"/>
      <c r="P343" s="224">
        <f>O343*H343</f>
        <v>0</v>
      </c>
      <c r="Q343" s="224">
        <v>0.00012999999999999999</v>
      </c>
      <c r="R343" s="224">
        <f>Q343*H343</f>
        <v>0.00051999999999999995</v>
      </c>
      <c r="S343" s="224">
        <v>0</v>
      </c>
      <c r="T343" s="22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6" t="s">
        <v>233</v>
      </c>
      <c r="AT343" s="226" t="s">
        <v>138</v>
      </c>
      <c r="AU343" s="226" t="s">
        <v>83</v>
      </c>
      <c r="AY343" s="14" t="s">
        <v>121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4" t="s">
        <v>81</v>
      </c>
      <c r="BK343" s="227">
        <f>ROUND(I343*H343,2)</f>
        <v>0</v>
      </c>
      <c r="BL343" s="14" t="s">
        <v>234</v>
      </c>
      <c r="BM343" s="226" t="s">
        <v>603</v>
      </c>
    </row>
    <row r="344" s="2" customFormat="1">
      <c r="A344" s="35"/>
      <c r="B344" s="36"/>
      <c r="C344" s="37"/>
      <c r="D344" s="228" t="s">
        <v>130</v>
      </c>
      <c r="E344" s="37"/>
      <c r="F344" s="229" t="s">
        <v>602</v>
      </c>
      <c r="G344" s="37"/>
      <c r="H344" s="37"/>
      <c r="I344" s="230"/>
      <c r="J344" s="37"/>
      <c r="K344" s="37"/>
      <c r="L344" s="41"/>
      <c r="M344" s="231"/>
      <c r="N344" s="232"/>
      <c r="O344" s="88"/>
      <c r="P344" s="88"/>
      <c r="Q344" s="88"/>
      <c r="R344" s="88"/>
      <c r="S344" s="88"/>
      <c r="T344" s="89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130</v>
      </c>
      <c r="AU344" s="14" t="s">
        <v>83</v>
      </c>
    </row>
    <row r="345" s="2" customFormat="1" ht="16.5" customHeight="1">
      <c r="A345" s="35"/>
      <c r="B345" s="36"/>
      <c r="C345" s="233" t="s">
        <v>604</v>
      </c>
      <c r="D345" s="233" t="s">
        <v>138</v>
      </c>
      <c r="E345" s="234" t="s">
        <v>605</v>
      </c>
      <c r="F345" s="235" t="s">
        <v>606</v>
      </c>
      <c r="G345" s="236" t="s">
        <v>473</v>
      </c>
      <c r="H345" s="237">
        <v>32</v>
      </c>
      <c r="I345" s="238"/>
      <c r="J345" s="239">
        <f>ROUND(I345*H345,2)</f>
        <v>0</v>
      </c>
      <c r="K345" s="235" t="s">
        <v>141</v>
      </c>
      <c r="L345" s="240"/>
      <c r="M345" s="241" t="s">
        <v>1</v>
      </c>
      <c r="N345" s="242" t="s">
        <v>38</v>
      </c>
      <c r="O345" s="88"/>
      <c r="P345" s="224">
        <f>O345*H345</f>
        <v>0</v>
      </c>
      <c r="Q345" s="224">
        <v>8.0000000000000007E-05</v>
      </c>
      <c r="R345" s="224">
        <f>Q345*H345</f>
        <v>0.0025600000000000002</v>
      </c>
      <c r="S345" s="224">
        <v>0</v>
      </c>
      <c r="T345" s="22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6" t="s">
        <v>233</v>
      </c>
      <c r="AT345" s="226" t="s">
        <v>138</v>
      </c>
      <c r="AU345" s="226" t="s">
        <v>83</v>
      </c>
      <c r="AY345" s="14" t="s">
        <v>121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4" t="s">
        <v>81</v>
      </c>
      <c r="BK345" s="227">
        <f>ROUND(I345*H345,2)</f>
        <v>0</v>
      </c>
      <c r="BL345" s="14" t="s">
        <v>234</v>
      </c>
      <c r="BM345" s="226" t="s">
        <v>607</v>
      </c>
    </row>
    <row r="346" s="2" customFormat="1">
      <c r="A346" s="35"/>
      <c r="B346" s="36"/>
      <c r="C346" s="37"/>
      <c r="D346" s="228" t="s">
        <v>130</v>
      </c>
      <c r="E346" s="37"/>
      <c r="F346" s="229" t="s">
        <v>606</v>
      </c>
      <c r="G346" s="37"/>
      <c r="H346" s="37"/>
      <c r="I346" s="230"/>
      <c r="J346" s="37"/>
      <c r="K346" s="37"/>
      <c r="L346" s="41"/>
      <c r="M346" s="231"/>
      <c r="N346" s="232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130</v>
      </c>
      <c r="AU346" s="14" t="s">
        <v>83</v>
      </c>
    </row>
    <row r="347" s="2" customFormat="1">
      <c r="A347" s="35"/>
      <c r="B347" s="36"/>
      <c r="C347" s="215" t="s">
        <v>608</v>
      </c>
      <c r="D347" s="215" t="s">
        <v>124</v>
      </c>
      <c r="E347" s="216" t="s">
        <v>609</v>
      </c>
      <c r="F347" s="217" t="s">
        <v>610</v>
      </c>
      <c r="G347" s="218" t="s">
        <v>473</v>
      </c>
      <c r="H347" s="219">
        <v>1</v>
      </c>
      <c r="I347" s="220"/>
      <c r="J347" s="221">
        <f>ROUND(I347*H347,2)</f>
        <v>0</v>
      </c>
      <c r="K347" s="217" t="s">
        <v>141</v>
      </c>
      <c r="L347" s="41"/>
      <c r="M347" s="222" t="s">
        <v>1</v>
      </c>
      <c r="N347" s="223" t="s">
        <v>38</v>
      </c>
      <c r="O347" s="88"/>
      <c r="P347" s="224">
        <f>O347*H347</f>
        <v>0</v>
      </c>
      <c r="Q347" s="224">
        <v>0.00018000000000000001</v>
      </c>
      <c r="R347" s="224">
        <f>Q347*H347</f>
        <v>0.00018000000000000001</v>
      </c>
      <c r="S347" s="224">
        <v>0</v>
      </c>
      <c r="T347" s="22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6" t="s">
        <v>234</v>
      </c>
      <c r="AT347" s="226" t="s">
        <v>124</v>
      </c>
      <c r="AU347" s="226" t="s">
        <v>83</v>
      </c>
      <c r="AY347" s="14" t="s">
        <v>121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4" t="s">
        <v>81</v>
      </c>
      <c r="BK347" s="227">
        <f>ROUND(I347*H347,2)</f>
        <v>0</v>
      </c>
      <c r="BL347" s="14" t="s">
        <v>234</v>
      </c>
      <c r="BM347" s="226" t="s">
        <v>611</v>
      </c>
    </row>
    <row r="348" s="2" customFormat="1">
      <c r="A348" s="35"/>
      <c r="B348" s="36"/>
      <c r="C348" s="37"/>
      <c r="D348" s="228" t="s">
        <v>130</v>
      </c>
      <c r="E348" s="37"/>
      <c r="F348" s="229" t="s">
        <v>612</v>
      </c>
      <c r="G348" s="37"/>
      <c r="H348" s="37"/>
      <c r="I348" s="230"/>
      <c r="J348" s="37"/>
      <c r="K348" s="37"/>
      <c r="L348" s="41"/>
      <c r="M348" s="231"/>
      <c r="N348" s="232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130</v>
      </c>
      <c r="AU348" s="14" t="s">
        <v>83</v>
      </c>
    </row>
    <row r="349" s="2" customFormat="1">
      <c r="A349" s="35"/>
      <c r="B349" s="36"/>
      <c r="C349" s="215" t="s">
        <v>613</v>
      </c>
      <c r="D349" s="215" t="s">
        <v>124</v>
      </c>
      <c r="E349" s="216" t="s">
        <v>614</v>
      </c>
      <c r="F349" s="217" t="s">
        <v>615</v>
      </c>
      <c r="G349" s="218" t="s">
        <v>473</v>
      </c>
      <c r="H349" s="219">
        <v>7</v>
      </c>
      <c r="I349" s="220"/>
      <c r="J349" s="221">
        <f>ROUND(I349*H349,2)</f>
        <v>0</v>
      </c>
      <c r="K349" s="217" t="s">
        <v>141</v>
      </c>
      <c r="L349" s="41"/>
      <c r="M349" s="222" t="s">
        <v>1</v>
      </c>
      <c r="N349" s="223" t="s">
        <v>38</v>
      </c>
      <c r="O349" s="88"/>
      <c r="P349" s="224">
        <f>O349*H349</f>
        <v>0</v>
      </c>
      <c r="Q349" s="224">
        <v>0.00036000000000000002</v>
      </c>
      <c r="R349" s="224">
        <f>Q349*H349</f>
        <v>0.0025200000000000001</v>
      </c>
      <c r="S349" s="224">
        <v>0</v>
      </c>
      <c r="T349" s="22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6" t="s">
        <v>234</v>
      </c>
      <c r="AT349" s="226" t="s">
        <v>124</v>
      </c>
      <c r="AU349" s="226" t="s">
        <v>83</v>
      </c>
      <c r="AY349" s="14" t="s">
        <v>121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4" t="s">
        <v>81</v>
      </c>
      <c r="BK349" s="227">
        <f>ROUND(I349*H349,2)</f>
        <v>0</v>
      </c>
      <c r="BL349" s="14" t="s">
        <v>234</v>
      </c>
      <c r="BM349" s="226" t="s">
        <v>616</v>
      </c>
    </row>
    <row r="350" s="2" customFormat="1">
      <c r="A350" s="35"/>
      <c r="B350" s="36"/>
      <c r="C350" s="37"/>
      <c r="D350" s="228" t="s">
        <v>130</v>
      </c>
      <c r="E350" s="37"/>
      <c r="F350" s="229" t="s">
        <v>617</v>
      </c>
      <c r="G350" s="37"/>
      <c r="H350" s="37"/>
      <c r="I350" s="230"/>
      <c r="J350" s="37"/>
      <c r="K350" s="37"/>
      <c r="L350" s="41"/>
      <c r="M350" s="231"/>
      <c r="N350" s="232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130</v>
      </c>
      <c r="AU350" s="14" t="s">
        <v>83</v>
      </c>
    </row>
    <row r="351" s="2" customFormat="1">
      <c r="A351" s="35"/>
      <c r="B351" s="36"/>
      <c r="C351" s="215" t="s">
        <v>618</v>
      </c>
      <c r="D351" s="215" t="s">
        <v>124</v>
      </c>
      <c r="E351" s="216" t="s">
        <v>619</v>
      </c>
      <c r="F351" s="217" t="s">
        <v>620</v>
      </c>
      <c r="G351" s="218" t="s">
        <v>473</v>
      </c>
      <c r="H351" s="219">
        <v>25</v>
      </c>
      <c r="I351" s="220"/>
      <c r="J351" s="221">
        <f>ROUND(I351*H351,2)</f>
        <v>0</v>
      </c>
      <c r="K351" s="217" t="s">
        <v>141</v>
      </c>
      <c r="L351" s="41"/>
      <c r="M351" s="222" t="s">
        <v>1</v>
      </c>
      <c r="N351" s="223" t="s">
        <v>38</v>
      </c>
      <c r="O351" s="88"/>
      <c r="P351" s="224">
        <f>O351*H351</f>
        <v>0</v>
      </c>
      <c r="Q351" s="224">
        <v>0.00075000000000000002</v>
      </c>
      <c r="R351" s="224">
        <f>Q351*H351</f>
        <v>0.018749999999999999</v>
      </c>
      <c r="S351" s="224">
        <v>0</v>
      </c>
      <c r="T351" s="22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6" t="s">
        <v>234</v>
      </c>
      <c r="AT351" s="226" t="s">
        <v>124</v>
      </c>
      <c r="AU351" s="226" t="s">
        <v>83</v>
      </c>
      <c r="AY351" s="14" t="s">
        <v>121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4" t="s">
        <v>81</v>
      </c>
      <c r="BK351" s="227">
        <f>ROUND(I351*H351,2)</f>
        <v>0</v>
      </c>
      <c r="BL351" s="14" t="s">
        <v>234</v>
      </c>
      <c r="BM351" s="226" t="s">
        <v>621</v>
      </c>
    </row>
    <row r="352" s="2" customFormat="1">
      <c r="A352" s="35"/>
      <c r="B352" s="36"/>
      <c r="C352" s="37"/>
      <c r="D352" s="228" t="s">
        <v>130</v>
      </c>
      <c r="E352" s="37"/>
      <c r="F352" s="229" t="s">
        <v>622</v>
      </c>
      <c r="G352" s="37"/>
      <c r="H352" s="37"/>
      <c r="I352" s="230"/>
      <c r="J352" s="37"/>
      <c r="K352" s="37"/>
      <c r="L352" s="41"/>
      <c r="M352" s="231"/>
      <c r="N352" s="232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130</v>
      </c>
      <c r="AU352" s="14" t="s">
        <v>83</v>
      </c>
    </row>
    <row r="353" s="2" customFormat="1" ht="21.75" customHeight="1">
      <c r="A353" s="35"/>
      <c r="B353" s="36"/>
      <c r="C353" s="215" t="s">
        <v>623</v>
      </c>
      <c r="D353" s="215" t="s">
        <v>124</v>
      </c>
      <c r="E353" s="216" t="s">
        <v>624</v>
      </c>
      <c r="F353" s="217" t="s">
        <v>625</v>
      </c>
      <c r="G353" s="218" t="s">
        <v>473</v>
      </c>
      <c r="H353" s="219">
        <v>74</v>
      </c>
      <c r="I353" s="220"/>
      <c r="J353" s="221">
        <f>ROUND(I353*H353,2)</f>
        <v>0</v>
      </c>
      <c r="K353" s="217" t="s">
        <v>141</v>
      </c>
      <c r="L353" s="41"/>
      <c r="M353" s="222" t="s">
        <v>1</v>
      </c>
      <c r="N353" s="223" t="s">
        <v>38</v>
      </c>
      <c r="O353" s="88"/>
      <c r="P353" s="224">
        <f>O353*H353</f>
        <v>0</v>
      </c>
      <c r="Q353" s="224">
        <v>0</v>
      </c>
      <c r="R353" s="224">
        <f>Q353*H353</f>
        <v>0</v>
      </c>
      <c r="S353" s="224">
        <v>0.00052999999999999998</v>
      </c>
      <c r="T353" s="225">
        <f>S353*H353</f>
        <v>0.039219999999999998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6" t="s">
        <v>234</v>
      </c>
      <c r="AT353" s="226" t="s">
        <v>124</v>
      </c>
      <c r="AU353" s="226" t="s">
        <v>83</v>
      </c>
      <c r="AY353" s="14" t="s">
        <v>121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4" t="s">
        <v>81</v>
      </c>
      <c r="BK353" s="227">
        <f>ROUND(I353*H353,2)</f>
        <v>0</v>
      </c>
      <c r="BL353" s="14" t="s">
        <v>234</v>
      </c>
      <c r="BM353" s="226" t="s">
        <v>626</v>
      </c>
    </row>
    <row r="354" s="2" customFormat="1">
      <c r="A354" s="35"/>
      <c r="B354" s="36"/>
      <c r="C354" s="37"/>
      <c r="D354" s="228" t="s">
        <v>130</v>
      </c>
      <c r="E354" s="37"/>
      <c r="F354" s="229" t="s">
        <v>627</v>
      </c>
      <c r="G354" s="37"/>
      <c r="H354" s="37"/>
      <c r="I354" s="230"/>
      <c r="J354" s="37"/>
      <c r="K354" s="37"/>
      <c r="L354" s="41"/>
      <c r="M354" s="231"/>
      <c r="N354" s="232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130</v>
      </c>
      <c r="AU354" s="14" t="s">
        <v>83</v>
      </c>
    </row>
    <row r="355" s="2" customFormat="1" ht="21.75" customHeight="1">
      <c r="A355" s="35"/>
      <c r="B355" s="36"/>
      <c r="C355" s="215" t="s">
        <v>628</v>
      </c>
      <c r="D355" s="215" t="s">
        <v>124</v>
      </c>
      <c r="E355" s="216" t="s">
        <v>629</v>
      </c>
      <c r="F355" s="217" t="s">
        <v>630</v>
      </c>
      <c r="G355" s="218" t="s">
        <v>473</v>
      </c>
      <c r="H355" s="219">
        <v>20</v>
      </c>
      <c r="I355" s="220"/>
      <c r="J355" s="221">
        <f>ROUND(I355*H355,2)</f>
        <v>0</v>
      </c>
      <c r="K355" s="217" t="s">
        <v>141</v>
      </c>
      <c r="L355" s="41"/>
      <c r="M355" s="222" t="s">
        <v>1</v>
      </c>
      <c r="N355" s="223" t="s">
        <v>38</v>
      </c>
      <c r="O355" s="88"/>
      <c r="P355" s="224">
        <f>O355*H355</f>
        <v>0</v>
      </c>
      <c r="Q355" s="224">
        <v>0</v>
      </c>
      <c r="R355" s="224">
        <f>Q355*H355</f>
        <v>0</v>
      </c>
      <c r="S355" s="224">
        <v>0.00123</v>
      </c>
      <c r="T355" s="225">
        <f>S355*H355</f>
        <v>0.0246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6" t="s">
        <v>234</v>
      </c>
      <c r="AT355" s="226" t="s">
        <v>124</v>
      </c>
      <c r="AU355" s="226" t="s">
        <v>83</v>
      </c>
      <c r="AY355" s="14" t="s">
        <v>121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4" t="s">
        <v>81</v>
      </c>
      <c r="BK355" s="227">
        <f>ROUND(I355*H355,2)</f>
        <v>0</v>
      </c>
      <c r="BL355" s="14" t="s">
        <v>234</v>
      </c>
      <c r="BM355" s="226" t="s">
        <v>631</v>
      </c>
    </row>
    <row r="356" s="2" customFormat="1">
      <c r="A356" s="35"/>
      <c r="B356" s="36"/>
      <c r="C356" s="37"/>
      <c r="D356" s="228" t="s">
        <v>130</v>
      </c>
      <c r="E356" s="37"/>
      <c r="F356" s="229" t="s">
        <v>632</v>
      </c>
      <c r="G356" s="37"/>
      <c r="H356" s="37"/>
      <c r="I356" s="230"/>
      <c r="J356" s="37"/>
      <c r="K356" s="37"/>
      <c r="L356" s="41"/>
      <c r="M356" s="231"/>
      <c r="N356" s="232"/>
      <c r="O356" s="88"/>
      <c r="P356" s="88"/>
      <c r="Q356" s="88"/>
      <c r="R356" s="88"/>
      <c r="S356" s="88"/>
      <c r="T356" s="89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4" t="s">
        <v>130</v>
      </c>
      <c r="AU356" s="14" t="s">
        <v>83</v>
      </c>
    </row>
    <row r="357" s="2" customFormat="1" ht="21.75" customHeight="1">
      <c r="A357" s="35"/>
      <c r="B357" s="36"/>
      <c r="C357" s="215" t="s">
        <v>633</v>
      </c>
      <c r="D357" s="215" t="s">
        <v>124</v>
      </c>
      <c r="E357" s="216" t="s">
        <v>634</v>
      </c>
      <c r="F357" s="217" t="s">
        <v>635</v>
      </c>
      <c r="G357" s="218" t="s">
        <v>473</v>
      </c>
      <c r="H357" s="219">
        <v>15</v>
      </c>
      <c r="I357" s="220"/>
      <c r="J357" s="221">
        <f>ROUND(I357*H357,2)</f>
        <v>0</v>
      </c>
      <c r="K357" s="217" t="s">
        <v>141</v>
      </c>
      <c r="L357" s="41"/>
      <c r="M357" s="222" t="s">
        <v>1</v>
      </c>
      <c r="N357" s="223" t="s">
        <v>38</v>
      </c>
      <c r="O357" s="88"/>
      <c r="P357" s="224">
        <f>O357*H357</f>
        <v>0</v>
      </c>
      <c r="Q357" s="224">
        <v>0</v>
      </c>
      <c r="R357" s="224">
        <f>Q357*H357</f>
        <v>0</v>
      </c>
      <c r="S357" s="224">
        <v>0.0014599999999999999</v>
      </c>
      <c r="T357" s="225">
        <f>S357*H357</f>
        <v>0.021899999999999999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6" t="s">
        <v>234</v>
      </c>
      <c r="AT357" s="226" t="s">
        <v>124</v>
      </c>
      <c r="AU357" s="226" t="s">
        <v>83</v>
      </c>
      <c r="AY357" s="14" t="s">
        <v>121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4" t="s">
        <v>81</v>
      </c>
      <c r="BK357" s="227">
        <f>ROUND(I357*H357,2)</f>
        <v>0</v>
      </c>
      <c r="BL357" s="14" t="s">
        <v>234</v>
      </c>
      <c r="BM357" s="226" t="s">
        <v>636</v>
      </c>
    </row>
    <row r="358" s="2" customFormat="1">
      <c r="A358" s="35"/>
      <c r="B358" s="36"/>
      <c r="C358" s="37"/>
      <c r="D358" s="228" t="s">
        <v>130</v>
      </c>
      <c r="E358" s="37"/>
      <c r="F358" s="229" t="s">
        <v>637</v>
      </c>
      <c r="G358" s="37"/>
      <c r="H358" s="37"/>
      <c r="I358" s="230"/>
      <c r="J358" s="37"/>
      <c r="K358" s="37"/>
      <c r="L358" s="41"/>
      <c r="M358" s="231"/>
      <c r="N358" s="232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130</v>
      </c>
      <c r="AU358" s="14" t="s">
        <v>83</v>
      </c>
    </row>
    <row r="359" s="2" customFormat="1" ht="21.75" customHeight="1">
      <c r="A359" s="35"/>
      <c r="B359" s="36"/>
      <c r="C359" s="215" t="s">
        <v>638</v>
      </c>
      <c r="D359" s="215" t="s">
        <v>124</v>
      </c>
      <c r="E359" s="216" t="s">
        <v>639</v>
      </c>
      <c r="F359" s="217" t="s">
        <v>640</v>
      </c>
      <c r="G359" s="218" t="s">
        <v>473</v>
      </c>
      <c r="H359" s="219">
        <v>15</v>
      </c>
      <c r="I359" s="220"/>
      <c r="J359" s="221">
        <f>ROUND(I359*H359,2)</f>
        <v>0</v>
      </c>
      <c r="K359" s="217" t="s">
        <v>141</v>
      </c>
      <c r="L359" s="41"/>
      <c r="M359" s="222" t="s">
        <v>1</v>
      </c>
      <c r="N359" s="223" t="s">
        <v>38</v>
      </c>
      <c r="O359" s="88"/>
      <c r="P359" s="224">
        <f>O359*H359</f>
        <v>0</v>
      </c>
      <c r="Q359" s="224">
        <v>0</v>
      </c>
      <c r="R359" s="224">
        <f>Q359*H359</f>
        <v>0</v>
      </c>
      <c r="S359" s="224">
        <v>0.0024399999999999999</v>
      </c>
      <c r="T359" s="225">
        <f>S359*H359</f>
        <v>0.036600000000000001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6" t="s">
        <v>234</v>
      </c>
      <c r="AT359" s="226" t="s">
        <v>124</v>
      </c>
      <c r="AU359" s="226" t="s">
        <v>83</v>
      </c>
      <c r="AY359" s="14" t="s">
        <v>121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4" t="s">
        <v>81</v>
      </c>
      <c r="BK359" s="227">
        <f>ROUND(I359*H359,2)</f>
        <v>0</v>
      </c>
      <c r="BL359" s="14" t="s">
        <v>234</v>
      </c>
      <c r="BM359" s="226" t="s">
        <v>641</v>
      </c>
    </row>
    <row r="360" s="2" customFormat="1">
      <c r="A360" s="35"/>
      <c r="B360" s="36"/>
      <c r="C360" s="37"/>
      <c r="D360" s="228" t="s">
        <v>130</v>
      </c>
      <c r="E360" s="37"/>
      <c r="F360" s="229" t="s">
        <v>642</v>
      </c>
      <c r="G360" s="37"/>
      <c r="H360" s="37"/>
      <c r="I360" s="230"/>
      <c r="J360" s="37"/>
      <c r="K360" s="37"/>
      <c r="L360" s="41"/>
      <c r="M360" s="231"/>
      <c r="N360" s="232"/>
      <c r="O360" s="88"/>
      <c r="P360" s="88"/>
      <c r="Q360" s="88"/>
      <c r="R360" s="88"/>
      <c r="S360" s="88"/>
      <c r="T360" s="89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130</v>
      </c>
      <c r="AU360" s="14" t="s">
        <v>83</v>
      </c>
    </row>
    <row r="361" s="2" customFormat="1" ht="21.75" customHeight="1">
      <c r="A361" s="35"/>
      <c r="B361" s="36"/>
      <c r="C361" s="215" t="s">
        <v>643</v>
      </c>
      <c r="D361" s="215" t="s">
        <v>124</v>
      </c>
      <c r="E361" s="216" t="s">
        <v>644</v>
      </c>
      <c r="F361" s="217" t="s">
        <v>645</v>
      </c>
      <c r="G361" s="218" t="s">
        <v>473</v>
      </c>
      <c r="H361" s="219">
        <v>9</v>
      </c>
      <c r="I361" s="220"/>
      <c r="J361" s="221">
        <f>ROUND(I361*H361,2)</f>
        <v>0</v>
      </c>
      <c r="K361" s="217" t="s">
        <v>141</v>
      </c>
      <c r="L361" s="41"/>
      <c r="M361" s="222" t="s">
        <v>1</v>
      </c>
      <c r="N361" s="223" t="s">
        <v>38</v>
      </c>
      <c r="O361" s="88"/>
      <c r="P361" s="224">
        <f>O361*H361</f>
        <v>0</v>
      </c>
      <c r="Q361" s="224">
        <v>0</v>
      </c>
      <c r="R361" s="224">
        <f>Q361*H361</f>
        <v>0</v>
      </c>
      <c r="S361" s="224">
        <v>0.00726</v>
      </c>
      <c r="T361" s="225">
        <f>S361*H361</f>
        <v>0.065339999999999995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6" t="s">
        <v>234</v>
      </c>
      <c r="AT361" s="226" t="s">
        <v>124</v>
      </c>
      <c r="AU361" s="226" t="s">
        <v>83</v>
      </c>
      <c r="AY361" s="14" t="s">
        <v>121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4" t="s">
        <v>81</v>
      </c>
      <c r="BK361" s="227">
        <f>ROUND(I361*H361,2)</f>
        <v>0</v>
      </c>
      <c r="BL361" s="14" t="s">
        <v>234</v>
      </c>
      <c r="BM361" s="226" t="s">
        <v>646</v>
      </c>
    </row>
    <row r="362" s="2" customFormat="1">
      <c r="A362" s="35"/>
      <c r="B362" s="36"/>
      <c r="C362" s="37"/>
      <c r="D362" s="228" t="s">
        <v>130</v>
      </c>
      <c r="E362" s="37"/>
      <c r="F362" s="229" t="s">
        <v>647</v>
      </c>
      <c r="G362" s="37"/>
      <c r="H362" s="37"/>
      <c r="I362" s="230"/>
      <c r="J362" s="37"/>
      <c r="K362" s="37"/>
      <c r="L362" s="41"/>
      <c r="M362" s="231"/>
      <c r="N362" s="232"/>
      <c r="O362" s="88"/>
      <c r="P362" s="88"/>
      <c r="Q362" s="88"/>
      <c r="R362" s="88"/>
      <c r="S362" s="88"/>
      <c r="T362" s="89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4" t="s">
        <v>130</v>
      </c>
      <c r="AU362" s="14" t="s">
        <v>83</v>
      </c>
    </row>
    <row r="363" s="2" customFormat="1">
      <c r="A363" s="35"/>
      <c r="B363" s="36"/>
      <c r="C363" s="215" t="s">
        <v>648</v>
      </c>
      <c r="D363" s="215" t="s">
        <v>124</v>
      </c>
      <c r="E363" s="216" t="s">
        <v>649</v>
      </c>
      <c r="F363" s="217" t="s">
        <v>650</v>
      </c>
      <c r="G363" s="218" t="s">
        <v>147</v>
      </c>
      <c r="H363" s="219">
        <v>90</v>
      </c>
      <c r="I363" s="220"/>
      <c r="J363" s="221">
        <f>ROUND(I363*H363,2)</f>
        <v>0</v>
      </c>
      <c r="K363" s="217" t="s">
        <v>385</v>
      </c>
      <c r="L363" s="41"/>
      <c r="M363" s="222" t="s">
        <v>1</v>
      </c>
      <c r="N363" s="223" t="s">
        <v>38</v>
      </c>
      <c r="O363" s="88"/>
      <c r="P363" s="224">
        <f>O363*H363</f>
        <v>0</v>
      </c>
      <c r="Q363" s="224">
        <v>0.00019000000000000001</v>
      </c>
      <c r="R363" s="224">
        <f>Q363*H363</f>
        <v>0.017100000000000001</v>
      </c>
      <c r="S363" s="224">
        <v>0</v>
      </c>
      <c r="T363" s="22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6" t="s">
        <v>234</v>
      </c>
      <c r="AT363" s="226" t="s">
        <v>124</v>
      </c>
      <c r="AU363" s="226" t="s">
        <v>83</v>
      </c>
      <c r="AY363" s="14" t="s">
        <v>121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4" t="s">
        <v>81</v>
      </c>
      <c r="BK363" s="227">
        <f>ROUND(I363*H363,2)</f>
        <v>0</v>
      </c>
      <c r="BL363" s="14" t="s">
        <v>234</v>
      </c>
      <c r="BM363" s="226" t="s">
        <v>651</v>
      </c>
    </row>
    <row r="364" s="2" customFormat="1">
      <c r="A364" s="35"/>
      <c r="B364" s="36"/>
      <c r="C364" s="37"/>
      <c r="D364" s="228" t="s">
        <v>130</v>
      </c>
      <c r="E364" s="37"/>
      <c r="F364" s="229" t="s">
        <v>652</v>
      </c>
      <c r="G364" s="37"/>
      <c r="H364" s="37"/>
      <c r="I364" s="230"/>
      <c r="J364" s="37"/>
      <c r="K364" s="37"/>
      <c r="L364" s="41"/>
      <c r="M364" s="231"/>
      <c r="N364" s="232"/>
      <c r="O364" s="88"/>
      <c r="P364" s="88"/>
      <c r="Q364" s="88"/>
      <c r="R364" s="88"/>
      <c r="S364" s="88"/>
      <c r="T364" s="89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130</v>
      </c>
      <c r="AU364" s="14" t="s">
        <v>83</v>
      </c>
    </row>
    <row r="365" s="2" customFormat="1">
      <c r="A365" s="35"/>
      <c r="B365" s="36"/>
      <c r="C365" s="215" t="s">
        <v>653</v>
      </c>
      <c r="D365" s="215" t="s">
        <v>124</v>
      </c>
      <c r="E365" s="216" t="s">
        <v>654</v>
      </c>
      <c r="F365" s="217" t="s">
        <v>655</v>
      </c>
      <c r="G365" s="218" t="s">
        <v>147</v>
      </c>
      <c r="H365" s="219">
        <v>87</v>
      </c>
      <c r="I365" s="220"/>
      <c r="J365" s="221">
        <f>ROUND(I365*H365,2)</f>
        <v>0</v>
      </c>
      <c r="K365" s="217" t="s">
        <v>385</v>
      </c>
      <c r="L365" s="41"/>
      <c r="M365" s="222" t="s">
        <v>1</v>
      </c>
      <c r="N365" s="223" t="s">
        <v>38</v>
      </c>
      <c r="O365" s="88"/>
      <c r="P365" s="224">
        <f>O365*H365</f>
        <v>0</v>
      </c>
      <c r="Q365" s="224">
        <v>0.00035</v>
      </c>
      <c r="R365" s="224">
        <f>Q365*H365</f>
        <v>0.030450000000000001</v>
      </c>
      <c r="S365" s="224">
        <v>0</v>
      </c>
      <c r="T365" s="22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6" t="s">
        <v>234</v>
      </c>
      <c r="AT365" s="226" t="s">
        <v>124</v>
      </c>
      <c r="AU365" s="226" t="s">
        <v>83</v>
      </c>
      <c r="AY365" s="14" t="s">
        <v>121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4" t="s">
        <v>81</v>
      </c>
      <c r="BK365" s="227">
        <f>ROUND(I365*H365,2)</f>
        <v>0</v>
      </c>
      <c r="BL365" s="14" t="s">
        <v>234</v>
      </c>
      <c r="BM365" s="226" t="s">
        <v>656</v>
      </c>
    </row>
    <row r="366" s="2" customFormat="1">
      <c r="A366" s="35"/>
      <c r="B366" s="36"/>
      <c r="C366" s="37"/>
      <c r="D366" s="228" t="s">
        <v>130</v>
      </c>
      <c r="E366" s="37"/>
      <c r="F366" s="229" t="s">
        <v>657</v>
      </c>
      <c r="G366" s="37"/>
      <c r="H366" s="37"/>
      <c r="I366" s="230"/>
      <c r="J366" s="37"/>
      <c r="K366" s="37"/>
      <c r="L366" s="41"/>
      <c r="M366" s="231"/>
      <c r="N366" s="232"/>
      <c r="O366" s="88"/>
      <c r="P366" s="88"/>
      <c r="Q366" s="88"/>
      <c r="R366" s="88"/>
      <c r="S366" s="88"/>
      <c r="T366" s="89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130</v>
      </c>
      <c r="AU366" s="14" t="s">
        <v>83</v>
      </c>
    </row>
    <row r="367" s="2" customFormat="1">
      <c r="A367" s="35"/>
      <c r="B367" s="36"/>
      <c r="C367" s="215" t="s">
        <v>658</v>
      </c>
      <c r="D367" s="215" t="s">
        <v>124</v>
      </c>
      <c r="E367" s="216" t="s">
        <v>659</v>
      </c>
      <c r="F367" s="217" t="s">
        <v>660</v>
      </c>
      <c r="G367" s="218" t="s">
        <v>384</v>
      </c>
      <c r="H367" s="219">
        <v>2</v>
      </c>
      <c r="I367" s="220"/>
      <c r="J367" s="221">
        <f>ROUND(I367*H367,2)</f>
        <v>0</v>
      </c>
      <c r="K367" s="217" t="s">
        <v>141</v>
      </c>
      <c r="L367" s="41"/>
      <c r="M367" s="222" t="s">
        <v>1</v>
      </c>
      <c r="N367" s="223" t="s">
        <v>38</v>
      </c>
      <c r="O367" s="88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6" t="s">
        <v>234</v>
      </c>
      <c r="AT367" s="226" t="s">
        <v>124</v>
      </c>
      <c r="AU367" s="226" t="s">
        <v>83</v>
      </c>
      <c r="AY367" s="14" t="s">
        <v>121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4" t="s">
        <v>81</v>
      </c>
      <c r="BK367" s="227">
        <f>ROUND(I367*H367,2)</f>
        <v>0</v>
      </c>
      <c r="BL367" s="14" t="s">
        <v>234</v>
      </c>
      <c r="BM367" s="226" t="s">
        <v>661</v>
      </c>
    </row>
    <row r="368" s="2" customFormat="1">
      <c r="A368" s="35"/>
      <c r="B368" s="36"/>
      <c r="C368" s="37"/>
      <c r="D368" s="228" t="s">
        <v>130</v>
      </c>
      <c r="E368" s="37"/>
      <c r="F368" s="229" t="s">
        <v>662</v>
      </c>
      <c r="G368" s="37"/>
      <c r="H368" s="37"/>
      <c r="I368" s="230"/>
      <c r="J368" s="37"/>
      <c r="K368" s="37"/>
      <c r="L368" s="41"/>
      <c r="M368" s="231"/>
      <c r="N368" s="232"/>
      <c r="O368" s="88"/>
      <c r="P368" s="88"/>
      <c r="Q368" s="88"/>
      <c r="R368" s="88"/>
      <c r="S368" s="88"/>
      <c r="T368" s="89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4" t="s">
        <v>130</v>
      </c>
      <c r="AU368" s="14" t="s">
        <v>83</v>
      </c>
    </row>
    <row r="369" s="12" customFormat="1" ht="22.8" customHeight="1">
      <c r="A369" s="12"/>
      <c r="B369" s="199"/>
      <c r="C369" s="200"/>
      <c r="D369" s="201" t="s">
        <v>72</v>
      </c>
      <c r="E369" s="213" t="s">
        <v>663</v>
      </c>
      <c r="F369" s="213" t="s">
        <v>664</v>
      </c>
      <c r="G369" s="200"/>
      <c r="H369" s="200"/>
      <c r="I369" s="203"/>
      <c r="J369" s="214">
        <f>BK369</f>
        <v>0</v>
      </c>
      <c r="K369" s="200"/>
      <c r="L369" s="205"/>
      <c r="M369" s="206"/>
      <c r="N369" s="207"/>
      <c r="O369" s="207"/>
      <c r="P369" s="208">
        <f>SUM(P370:P407)</f>
        <v>0</v>
      </c>
      <c r="Q369" s="207"/>
      <c r="R369" s="208">
        <f>SUM(R370:R407)</f>
        <v>0.028650000000000002</v>
      </c>
      <c r="S369" s="207"/>
      <c r="T369" s="209">
        <f>SUM(T370:T407)</f>
        <v>5.5638800000000002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0" t="s">
        <v>83</v>
      </c>
      <c r="AT369" s="211" t="s">
        <v>72</v>
      </c>
      <c r="AU369" s="211" t="s">
        <v>81</v>
      </c>
      <c r="AY369" s="210" t="s">
        <v>121</v>
      </c>
      <c r="BK369" s="212">
        <f>SUM(BK370:BK407)</f>
        <v>0</v>
      </c>
    </row>
    <row r="370" s="2" customFormat="1" ht="16.5" customHeight="1">
      <c r="A370" s="35"/>
      <c r="B370" s="36"/>
      <c r="C370" s="233" t="s">
        <v>665</v>
      </c>
      <c r="D370" s="233" t="s">
        <v>138</v>
      </c>
      <c r="E370" s="234" t="s">
        <v>666</v>
      </c>
      <c r="F370" s="235" t="s">
        <v>667</v>
      </c>
      <c r="G370" s="236" t="s">
        <v>232</v>
      </c>
      <c r="H370" s="237">
        <v>1</v>
      </c>
      <c r="I370" s="238"/>
      <c r="J370" s="239">
        <f>ROUND(I370*H370,2)</f>
        <v>0</v>
      </c>
      <c r="K370" s="235" t="s">
        <v>1</v>
      </c>
      <c r="L370" s="240"/>
      <c r="M370" s="241" t="s">
        <v>1</v>
      </c>
      <c r="N370" s="242" t="s">
        <v>38</v>
      </c>
      <c r="O370" s="88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6" t="s">
        <v>233</v>
      </c>
      <c r="AT370" s="226" t="s">
        <v>138</v>
      </c>
      <c r="AU370" s="226" t="s">
        <v>83</v>
      </c>
      <c r="AY370" s="14" t="s">
        <v>121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4" t="s">
        <v>81</v>
      </c>
      <c r="BK370" s="227">
        <f>ROUND(I370*H370,2)</f>
        <v>0</v>
      </c>
      <c r="BL370" s="14" t="s">
        <v>234</v>
      </c>
      <c r="BM370" s="226" t="s">
        <v>668</v>
      </c>
    </row>
    <row r="371" s="2" customFormat="1">
      <c r="A371" s="35"/>
      <c r="B371" s="36"/>
      <c r="C371" s="37"/>
      <c r="D371" s="228" t="s">
        <v>130</v>
      </c>
      <c r="E371" s="37"/>
      <c r="F371" s="229" t="s">
        <v>669</v>
      </c>
      <c r="G371" s="37"/>
      <c r="H371" s="37"/>
      <c r="I371" s="230"/>
      <c r="J371" s="37"/>
      <c r="K371" s="37"/>
      <c r="L371" s="41"/>
      <c r="M371" s="231"/>
      <c r="N371" s="232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130</v>
      </c>
      <c r="AU371" s="14" t="s">
        <v>83</v>
      </c>
    </row>
    <row r="372" s="2" customFormat="1" ht="16.5" customHeight="1">
      <c r="A372" s="35"/>
      <c r="B372" s="36"/>
      <c r="C372" s="233" t="s">
        <v>670</v>
      </c>
      <c r="D372" s="233" t="s">
        <v>138</v>
      </c>
      <c r="E372" s="234" t="s">
        <v>671</v>
      </c>
      <c r="F372" s="235" t="s">
        <v>672</v>
      </c>
      <c r="G372" s="236" t="s">
        <v>232</v>
      </c>
      <c r="H372" s="237">
        <v>1</v>
      </c>
      <c r="I372" s="238"/>
      <c r="J372" s="239">
        <f>ROUND(I372*H372,2)</f>
        <v>0</v>
      </c>
      <c r="K372" s="235" t="s">
        <v>1</v>
      </c>
      <c r="L372" s="240"/>
      <c r="M372" s="241" t="s">
        <v>1</v>
      </c>
      <c r="N372" s="242" t="s">
        <v>38</v>
      </c>
      <c r="O372" s="88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6" t="s">
        <v>233</v>
      </c>
      <c r="AT372" s="226" t="s">
        <v>138</v>
      </c>
      <c r="AU372" s="226" t="s">
        <v>83</v>
      </c>
      <c r="AY372" s="14" t="s">
        <v>121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4" t="s">
        <v>81</v>
      </c>
      <c r="BK372" s="227">
        <f>ROUND(I372*H372,2)</f>
        <v>0</v>
      </c>
      <c r="BL372" s="14" t="s">
        <v>234</v>
      </c>
      <c r="BM372" s="226" t="s">
        <v>673</v>
      </c>
    </row>
    <row r="373" s="2" customFormat="1">
      <c r="A373" s="35"/>
      <c r="B373" s="36"/>
      <c r="C373" s="37"/>
      <c r="D373" s="228" t="s">
        <v>130</v>
      </c>
      <c r="E373" s="37"/>
      <c r="F373" s="229" t="s">
        <v>674</v>
      </c>
      <c r="G373" s="37"/>
      <c r="H373" s="37"/>
      <c r="I373" s="230"/>
      <c r="J373" s="37"/>
      <c r="K373" s="37"/>
      <c r="L373" s="41"/>
      <c r="M373" s="231"/>
      <c r="N373" s="232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130</v>
      </c>
      <c r="AU373" s="14" t="s">
        <v>83</v>
      </c>
    </row>
    <row r="374" s="2" customFormat="1" ht="16.5" customHeight="1">
      <c r="A374" s="35"/>
      <c r="B374" s="36"/>
      <c r="C374" s="233" t="s">
        <v>675</v>
      </c>
      <c r="D374" s="233" t="s">
        <v>138</v>
      </c>
      <c r="E374" s="234" t="s">
        <v>676</v>
      </c>
      <c r="F374" s="235" t="s">
        <v>677</v>
      </c>
      <c r="G374" s="236" t="s">
        <v>232</v>
      </c>
      <c r="H374" s="237">
        <v>1</v>
      </c>
      <c r="I374" s="238"/>
      <c r="J374" s="239">
        <f>ROUND(I374*H374,2)</f>
        <v>0</v>
      </c>
      <c r="K374" s="235" t="s">
        <v>1</v>
      </c>
      <c r="L374" s="240"/>
      <c r="M374" s="241" t="s">
        <v>1</v>
      </c>
      <c r="N374" s="242" t="s">
        <v>38</v>
      </c>
      <c r="O374" s="88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233</v>
      </c>
      <c r="AT374" s="226" t="s">
        <v>138</v>
      </c>
      <c r="AU374" s="226" t="s">
        <v>83</v>
      </c>
      <c r="AY374" s="14" t="s">
        <v>121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81</v>
      </c>
      <c r="BK374" s="227">
        <f>ROUND(I374*H374,2)</f>
        <v>0</v>
      </c>
      <c r="BL374" s="14" t="s">
        <v>234</v>
      </c>
      <c r="BM374" s="226" t="s">
        <v>678</v>
      </c>
    </row>
    <row r="375" s="2" customFormat="1">
      <c r="A375" s="35"/>
      <c r="B375" s="36"/>
      <c r="C375" s="37"/>
      <c r="D375" s="228" t="s">
        <v>130</v>
      </c>
      <c r="E375" s="37"/>
      <c r="F375" s="229" t="s">
        <v>360</v>
      </c>
      <c r="G375" s="37"/>
      <c r="H375" s="37"/>
      <c r="I375" s="230"/>
      <c r="J375" s="37"/>
      <c r="K375" s="37"/>
      <c r="L375" s="41"/>
      <c r="M375" s="231"/>
      <c r="N375" s="232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130</v>
      </c>
      <c r="AU375" s="14" t="s">
        <v>83</v>
      </c>
    </row>
    <row r="376" s="2" customFormat="1" ht="16.5" customHeight="1">
      <c r="A376" s="35"/>
      <c r="B376" s="36"/>
      <c r="C376" s="233" t="s">
        <v>679</v>
      </c>
      <c r="D376" s="233" t="s">
        <v>138</v>
      </c>
      <c r="E376" s="234" t="s">
        <v>680</v>
      </c>
      <c r="F376" s="235" t="s">
        <v>681</v>
      </c>
      <c r="G376" s="236" t="s">
        <v>232</v>
      </c>
      <c r="H376" s="237">
        <v>30</v>
      </c>
      <c r="I376" s="238"/>
      <c r="J376" s="239">
        <f>ROUND(I376*H376,2)</f>
        <v>0</v>
      </c>
      <c r="K376" s="235" t="s">
        <v>1</v>
      </c>
      <c r="L376" s="240"/>
      <c r="M376" s="241" t="s">
        <v>1</v>
      </c>
      <c r="N376" s="242" t="s">
        <v>38</v>
      </c>
      <c r="O376" s="88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233</v>
      </c>
      <c r="AT376" s="226" t="s">
        <v>138</v>
      </c>
      <c r="AU376" s="226" t="s">
        <v>83</v>
      </c>
      <c r="AY376" s="14" t="s">
        <v>121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81</v>
      </c>
      <c r="BK376" s="227">
        <f>ROUND(I376*H376,2)</f>
        <v>0</v>
      </c>
      <c r="BL376" s="14" t="s">
        <v>234</v>
      </c>
      <c r="BM376" s="226" t="s">
        <v>682</v>
      </c>
    </row>
    <row r="377" s="2" customFormat="1">
      <c r="A377" s="35"/>
      <c r="B377" s="36"/>
      <c r="C377" s="37"/>
      <c r="D377" s="228" t="s">
        <v>130</v>
      </c>
      <c r="E377" s="37"/>
      <c r="F377" s="229" t="s">
        <v>681</v>
      </c>
      <c r="G377" s="37"/>
      <c r="H377" s="37"/>
      <c r="I377" s="230"/>
      <c r="J377" s="37"/>
      <c r="K377" s="37"/>
      <c r="L377" s="41"/>
      <c r="M377" s="231"/>
      <c r="N377" s="232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130</v>
      </c>
      <c r="AU377" s="14" t="s">
        <v>83</v>
      </c>
    </row>
    <row r="378" s="2" customFormat="1" ht="21.75" customHeight="1">
      <c r="A378" s="35"/>
      <c r="B378" s="36"/>
      <c r="C378" s="215" t="s">
        <v>683</v>
      </c>
      <c r="D378" s="215" t="s">
        <v>124</v>
      </c>
      <c r="E378" s="216" t="s">
        <v>684</v>
      </c>
      <c r="F378" s="217" t="s">
        <v>685</v>
      </c>
      <c r="G378" s="218" t="s">
        <v>147</v>
      </c>
      <c r="H378" s="219">
        <v>6</v>
      </c>
      <c r="I378" s="220"/>
      <c r="J378" s="221">
        <f>ROUND(I378*H378,2)</f>
        <v>0</v>
      </c>
      <c r="K378" s="217" t="s">
        <v>141</v>
      </c>
      <c r="L378" s="41"/>
      <c r="M378" s="222" t="s">
        <v>1</v>
      </c>
      <c r="N378" s="223" t="s">
        <v>38</v>
      </c>
      <c r="O378" s="88"/>
      <c r="P378" s="224">
        <f>O378*H378</f>
        <v>0</v>
      </c>
      <c r="Q378" s="224">
        <v>0</v>
      </c>
      <c r="R378" s="224">
        <f>Q378*H378</f>
        <v>0</v>
      </c>
      <c r="S378" s="224">
        <v>0.20748</v>
      </c>
      <c r="T378" s="225">
        <f>S378*H378</f>
        <v>1.24488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234</v>
      </c>
      <c r="AT378" s="226" t="s">
        <v>124</v>
      </c>
      <c r="AU378" s="226" t="s">
        <v>83</v>
      </c>
      <c r="AY378" s="14" t="s">
        <v>121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81</v>
      </c>
      <c r="BK378" s="227">
        <f>ROUND(I378*H378,2)</f>
        <v>0</v>
      </c>
      <c r="BL378" s="14" t="s">
        <v>234</v>
      </c>
      <c r="BM378" s="226" t="s">
        <v>686</v>
      </c>
    </row>
    <row r="379" s="2" customFormat="1">
      <c r="A379" s="35"/>
      <c r="B379" s="36"/>
      <c r="C379" s="37"/>
      <c r="D379" s="228" t="s">
        <v>130</v>
      </c>
      <c r="E379" s="37"/>
      <c r="F379" s="229" t="s">
        <v>687</v>
      </c>
      <c r="G379" s="37"/>
      <c r="H379" s="37"/>
      <c r="I379" s="230"/>
      <c r="J379" s="37"/>
      <c r="K379" s="37"/>
      <c r="L379" s="41"/>
      <c r="M379" s="231"/>
      <c r="N379" s="232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130</v>
      </c>
      <c r="AU379" s="14" t="s">
        <v>83</v>
      </c>
    </row>
    <row r="380" s="2" customFormat="1" ht="16.5" customHeight="1">
      <c r="A380" s="35"/>
      <c r="B380" s="36"/>
      <c r="C380" s="215" t="s">
        <v>688</v>
      </c>
      <c r="D380" s="215" t="s">
        <v>124</v>
      </c>
      <c r="E380" s="216" t="s">
        <v>689</v>
      </c>
      <c r="F380" s="217" t="s">
        <v>690</v>
      </c>
      <c r="G380" s="218" t="s">
        <v>691</v>
      </c>
      <c r="H380" s="219">
        <v>1</v>
      </c>
      <c r="I380" s="220"/>
      <c r="J380" s="221">
        <f>ROUND(I380*H380,2)</f>
        <v>0</v>
      </c>
      <c r="K380" s="217" t="s">
        <v>385</v>
      </c>
      <c r="L380" s="41"/>
      <c r="M380" s="222" t="s">
        <v>1</v>
      </c>
      <c r="N380" s="223" t="s">
        <v>38</v>
      </c>
      <c r="O380" s="88"/>
      <c r="P380" s="224">
        <f>O380*H380</f>
        <v>0</v>
      </c>
      <c r="Q380" s="224">
        <v>0.0011199999999999999</v>
      </c>
      <c r="R380" s="224">
        <f>Q380*H380</f>
        <v>0.0011199999999999999</v>
      </c>
      <c r="S380" s="224">
        <v>0</v>
      </c>
      <c r="T380" s="22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6" t="s">
        <v>234</v>
      </c>
      <c r="AT380" s="226" t="s">
        <v>124</v>
      </c>
      <c r="AU380" s="226" t="s">
        <v>83</v>
      </c>
      <c r="AY380" s="14" t="s">
        <v>121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4" t="s">
        <v>81</v>
      </c>
      <c r="BK380" s="227">
        <f>ROUND(I380*H380,2)</f>
        <v>0</v>
      </c>
      <c r="BL380" s="14" t="s">
        <v>234</v>
      </c>
      <c r="BM380" s="226" t="s">
        <v>692</v>
      </c>
    </row>
    <row r="381" s="2" customFormat="1">
      <c r="A381" s="35"/>
      <c r="B381" s="36"/>
      <c r="C381" s="37"/>
      <c r="D381" s="228" t="s">
        <v>130</v>
      </c>
      <c r="E381" s="37"/>
      <c r="F381" s="229" t="s">
        <v>693</v>
      </c>
      <c r="G381" s="37"/>
      <c r="H381" s="37"/>
      <c r="I381" s="230"/>
      <c r="J381" s="37"/>
      <c r="K381" s="37"/>
      <c r="L381" s="41"/>
      <c r="M381" s="231"/>
      <c r="N381" s="232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130</v>
      </c>
      <c r="AU381" s="14" t="s">
        <v>83</v>
      </c>
    </row>
    <row r="382" s="2" customFormat="1">
      <c r="A382" s="35"/>
      <c r="B382" s="36"/>
      <c r="C382" s="215" t="s">
        <v>694</v>
      </c>
      <c r="D382" s="215" t="s">
        <v>124</v>
      </c>
      <c r="E382" s="216" t="s">
        <v>695</v>
      </c>
      <c r="F382" s="217" t="s">
        <v>696</v>
      </c>
      <c r="G382" s="218" t="s">
        <v>473</v>
      </c>
      <c r="H382" s="219">
        <v>4</v>
      </c>
      <c r="I382" s="220"/>
      <c r="J382" s="221">
        <f>ROUND(I382*H382,2)</f>
        <v>0</v>
      </c>
      <c r="K382" s="217" t="s">
        <v>141</v>
      </c>
      <c r="L382" s="41"/>
      <c r="M382" s="222" t="s">
        <v>1</v>
      </c>
      <c r="N382" s="223" t="s">
        <v>38</v>
      </c>
      <c r="O382" s="88"/>
      <c r="P382" s="224">
        <f>O382*H382</f>
        <v>0</v>
      </c>
      <c r="Q382" s="224">
        <v>0</v>
      </c>
      <c r="R382" s="224">
        <f>Q382*H382</f>
        <v>0</v>
      </c>
      <c r="S382" s="224">
        <v>0.308</v>
      </c>
      <c r="T382" s="225">
        <f>S382*H382</f>
        <v>1.232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6" t="s">
        <v>234</v>
      </c>
      <c r="AT382" s="226" t="s">
        <v>124</v>
      </c>
      <c r="AU382" s="226" t="s">
        <v>83</v>
      </c>
      <c r="AY382" s="14" t="s">
        <v>121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4" t="s">
        <v>81</v>
      </c>
      <c r="BK382" s="227">
        <f>ROUND(I382*H382,2)</f>
        <v>0</v>
      </c>
      <c r="BL382" s="14" t="s">
        <v>234</v>
      </c>
      <c r="BM382" s="226" t="s">
        <v>697</v>
      </c>
    </row>
    <row r="383" s="2" customFormat="1">
      <c r="A383" s="35"/>
      <c r="B383" s="36"/>
      <c r="C383" s="37"/>
      <c r="D383" s="228" t="s">
        <v>130</v>
      </c>
      <c r="E383" s="37"/>
      <c r="F383" s="229" t="s">
        <v>698</v>
      </c>
      <c r="G383" s="37"/>
      <c r="H383" s="37"/>
      <c r="I383" s="230"/>
      <c r="J383" s="37"/>
      <c r="K383" s="37"/>
      <c r="L383" s="41"/>
      <c r="M383" s="231"/>
      <c r="N383" s="232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130</v>
      </c>
      <c r="AU383" s="14" t="s">
        <v>83</v>
      </c>
    </row>
    <row r="384" s="2" customFormat="1">
      <c r="A384" s="35"/>
      <c r="B384" s="36"/>
      <c r="C384" s="215" t="s">
        <v>699</v>
      </c>
      <c r="D384" s="215" t="s">
        <v>124</v>
      </c>
      <c r="E384" s="216" t="s">
        <v>700</v>
      </c>
      <c r="F384" s="217" t="s">
        <v>701</v>
      </c>
      <c r="G384" s="218" t="s">
        <v>473</v>
      </c>
      <c r="H384" s="219">
        <v>4</v>
      </c>
      <c r="I384" s="220"/>
      <c r="J384" s="221">
        <f>ROUND(I384*H384,2)</f>
        <v>0</v>
      </c>
      <c r="K384" s="217" t="s">
        <v>141</v>
      </c>
      <c r="L384" s="41"/>
      <c r="M384" s="222" t="s">
        <v>1</v>
      </c>
      <c r="N384" s="223" t="s">
        <v>38</v>
      </c>
      <c r="O384" s="88"/>
      <c r="P384" s="224">
        <f>O384*H384</f>
        <v>0</v>
      </c>
      <c r="Q384" s="224">
        <v>0</v>
      </c>
      <c r="R384" s="224">
        <f>Q384*H384</f>
        <v>0</v>
      </c>
      <c r="S384" s="224">
        <v>0.624</v>
      </c>
      <c r="T384" s="225">
        <f>S384*H384</f>
        <v>2.496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6" t="s">
        <v>234</v>
      </c>
      <c r="AT384" s="226" t="s">
        <v>124</v>
      </c>
      <c r="AU384" s="226" t="s">
        <v>83</v>
      </c>
      <c r="AY384" s="14" t="s">
        <v>121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4" t="s">
        <v>81</v>
      </c>
      <c r="BK384" s="227">
        <f>ROUND(I384*H384,2)</f>
        <v>0</v>
      </c>
      <c r="BL384" s="14" t="s">
        <v>234</v>
      </c>
      <c r="BM384" s="226" t="s">
        <v>702</v>
      </c>
    </row>
    <row r="385" s="2" customFormat="1">
      <c r="A385" s="35"/>
      <c r="B385" s="36"/>
      <c r="C385" s="37"/>
      <c r="D385" s="228" t="s">
        <v>130</v>
      </c>
      <c r="E385" s="37"/>
      <c r="F385" s="229" t="s">
        <v>703</v>
      </c>
      <c r="G385" s="37"/>
      <c r="H385" s="37"/>
      <c r="I385" s="230"/>
      <c r="J385" s="37"/>
      <c r="K385" s="37"/>
      <c r="L385" s="41"/>
      <c r="M385" s="231"/>
      <c r="N385" s="232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130</v>
      </c>
      <c r="AU385" s="14" t="s">
        <v>83</v>
      </c>
    </row>
    <row r="386" s="2" customFormat="1">
      <c r="A386" s="35"/>
      <c r="B386" s="36"/>
      <c r="C386" s="215" t="s">
        <v>704</v>
      </c>
      <c r="D386" s="215" t="s">
        <v>124</v>
      </c>
      <c r="E386" s="216" t="s">
        <v>705</v>
      </c>
      <c r="F386" s="217" t="s">
        <v>706</v>
      </c>
      <c r="G386" s="218" t="s">
        <v>473</v>
      </c>
      <c r="H386" s="219">
        <v>8</v>
      </c>
      <c r="I386" s="220"/>
      <c r="J386" s="221">
        <f>ROUND(I386*H386,2)</f>
        <v>0</v>
      </c>
      <c r="K386" s="217" t="s">
        <v>141</v>
      </c>
      <c r="L386" s="41"/>
      <c r="M386" s="222" t="s">
        <v>1</v>
      </c>
      <c r="N386" s="223" t="s">
        <v>38</v>
      </c>
      <c r="O386" s="88"/>
      <c r="P386" s="224">
        <f>O386*H386</f>
        <v>0</v>
      </c>
      <c r="Q386" s="224">
        <v>0.0030400000000000002</v>
      </c>
      <c r="R386" s="224">
        <f>Q386*H386</f>
        <v>0.024320000000000001</v>
      </c>
      <c r="S386" s="224">
        <v>0</v>
      </c>
      <c r="T386" s="22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6" t="s">
        <v>234</v>
      </c>
      <c r="AT386" s="226" t="s">
        <v>124</v>
      </c>
      <c r="AU386" s="226" t="s">
        <v>83</v>
      </c>
      <c r="AY386" s="14" t="s">
        <v>121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4" t="s">
        <v>81</v>
      </c>
      <c r="BK386" s="227">
        <f>ROUND(I386*H386,2)</f>
        <v>0</v>
      </c>
      <c r="BL386" s="14" t="s">
        <v>234</v>
      </c>
      <c r="BM386" s="226" t="s">
        <v>707</v>
      </c>
    </row>
    <row r="387" s="2" customFormat="1">
      <c r="A387" s="35"/>
      <c r="B387" s="36"/>
      <c r="C387" s="37"/>
      <c r="D387" s="228" t="s">
        <v>130</v>
      </c>
      <c r="E387" s="37"/>
      <c r="F387" s="229" t="s">
        <v>708</v>
      </c>
      <c r="G387" s="37"/>
      <c r="H387" s="37"/>
      <c r="I387" s="230"/>
      <c r="J387" s="37"/>
      <c r="K387" s="37"/>
      <c r="L387" s="41"/>
      <c r="M387" s="231"/>
      <c r="N387" s="232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130</v>
      </c>
      <c r="AU387" s="14" t="s">
        <v>83</v>
      </c>
    </row>
    <row r="388" s="2" customFormat="1">
      <c r="A388" s="35"/>
      <c r="B388" s="36"/>
      <c r="C388" s="215" t="s">
        <v>709</v>
      </c>
      <c r="D388" s="215" t="s">
        <v>124</v>
      </c>
      <c r="E388" s="216" t="s">
        <v>710</v>
      </c>
      <c r="F388" s="217" t="s">
        <v>711</v>
      </c>
      <c r="G388" s="218" t="s">
        <v>473</v>
      </c>
      <c r="H388" s="219">
        <v>4</v>
      </c>
      <c r="I388" s="220"/>
      <c r="J388" s="221">
        <f>ROUND(I388*H388,2)</f>
        <v>0</v>
      </c>
      <c r="K388" s="217" t="s">
        <v>141</v>
      </c>
      <c r="L388" s="41"/>
      <c r="M388" s="222" t="s">
        <v>1</v>
      </c>
      <c r="N388" s="223" t="s">
        <v>38</v>
      </c>
      <c r="O388" s="88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6" t="s">
        <v>234</v>
      </c>
      <c r="AT388" s="226" t="s">
        <v>124</v>
      </c>
      <c r="AU388" s="226" t="s">
        <v>83</v>
      </c>
      <c r="AY388" s="14" t="s">
        <v>121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4" t="s">
        <v>81</v>
      </c>
      <c r="BK388" s="227">
        <f>ROUND(I388*H388,2)</f>
        <v>0</v>
      </c>
      <c r="BL388" s="14" t="s">
        <v>234</v>
      </c>
      <c r="BM388" s="226" t="s">
        <v>712</v>
      </c>
    </row>
    <row r="389" s="2" customFormat="1">
      <c r="A389" s="35"/>
      <c r="B389" s="36"/>
      <c r="C389" s="37"/>
      <c r="D389" s="228" t="s">
        <v>130</v>
      </c>
      <c r="E389" s="37"/>
      <c r="F389" s="229" t="s">
        <v>713</v>
      </c>
      <c r="G389" s="37"/>
      <c r="H389" s="37"/>
      <c r="I389" s="230"/>
      <c r="J389" s="37"/>
      <c r="K389" s="37"/>
      <c r="L389" s="41"/>
      <c r="M389" s="231"/>
      <c r="N389" s="232"/>
      <c r="O389" s="88"/>
      <c r="P389" s="88"/>
      <c r="Q389" s="88"/>
      <c r="R389" s="88"/>
      <c r="S389" s="88"/>
      <c r="T389" s="89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130</v>
      </c>
      <c r="AU389" s="14" t="s">
        <v>83</v>
      </c>
    </row>
    <row r="390" s="2" customFormat="1">
      <c r="A390" s="35"/>
      <c r="B390" s="36"/>
      <c r="C390" s="215" t="s">
        <v>714</v>
      </c>
      <c r="D390" s="215" t="s">
        <v>124</v>
      </c>
      <c r="E390" s="216" t="s">
        <v>715</v>
      </c>
      <c r="F390" s="217" t="s">
        <v>716</v>
      </c>
      <c r="G390" s="218" t="s">
        <v>473</v>
      </c>
      <c r="H390" s="219">
        <v>4</v>
      </c>
      <c r="I390" s="220"/>
      <c r="J390" s="221">
        <f>ROUND(I390*H390,2)</f>
        <v>0</v>
      </c>
      <c r="K390" s="217" t="s">
        <v>141</v>
      </c>
      <c r="L390" s="41"/>
      <c r="M390" s="222" t="s">
        <v>1</v>
      </c>
      <c r="N390" s="223" t="s">
        <v>38</v>
      </c>
      <c r="O390" s="88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6" t="s">
        <v>234</v>
      </c>
      <c r="AT390" s="226" t="s">
        <v>124</v>
      </c>
      <c r="AU390" s="226" t="s">
        <v>83</v>
      </c>
      <c r="AY390" s="14" t="s">
        <v>121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4" t="s">
        <v>81</v>
      </c>
      <c r="BK390" s="227">
        <f>ROUND(I390*H390,2)</f>
        <v>0</v>
      </c>
      <c r="BL390" s="14" t="s">
        <v>234</v>
      </c>
      <c r="BM390" s="226" t="s">
        <v>717</v>
      </c>
    </row>
    <row r="391" s="2" customFormat="1">
      <c r="A391" s="35"/>
      <c r="B391" s="36"/>
      <c r="C391" s="37"/>
      <c r="D391" s="228" t="s">
        <v>130</v>
      </c>
      <c r="E391" s="37"/>
      <c r="F391" s="229" t="s">
        <v>718</v>
      </c>
      <c r="G391" s="37"/>
      <c r="H391" s="37"/>
      <c r="I391" s="230"/>
      <c r="J391" s="37"/>
      <c r="K391" s="37"/>
      <c r="L391" s="41"/>
      <c r="M391" s="231"/>
      <c r="N391" s="232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130</v>
      </c>
      <c r="AU391" s="14" t="s">
        <v>83</v>
      </c>
    </row>
    <row r="392" s="2" customFormat="1" ht="16.5" customHeight="1">
      <c r="A392" s="35"/>
      <c r="B392" s="36"/>
      <c r="C392" s="215" t="s">
        <v>719</v>
      </c>
      <c r="D392" s="215" t="s">
        <v>124</v>
      </c>
      <c r="E392" s="216" t="s">
        <v>720</v>
      </c>
      <c r="F392" s="217" t="s">
        <v>721</v>
      </c>
      <c r="G392" s="218" t="s">
        <v>691</v>
      </c>
      <c r="H392" s="219">
        <v>8</v>
      </c>
      <c r="I392" s="220"/>
      <c r="J392" s="221">
        <f>ROUND(I392*H392,2)</f>
        <v>0</v>
      </c>
      <c r="K392" s="217" t="s">
        <v>141</v>
      </c>
      <c r="L392" s="41"/>
      <c r="M392" s="222" t="s">
        <v>1</v>
      </c>
      <c r="N392" s="223" t="s">
        <v>38</v>
      </c>
      <c r="O392" s="88"/>
      <c r="P392" s="224">
        <f>O392*H392</f>
        <v>0</v>
      </c>
      <c r="Q392" s="224">
        <v>0.00038000000000000002</v>
      </c>
      <c r="R392" s="224">
        <f>Q392*H392</f>
        <v>0.0030400000000000002</v>
      </c>
      <c r="S392" s="224">
        <v>0.051999999999999998</v>
      </c>
      <c r="T392" s="225">
        <f>S392*H392</f>
        <v>0.41599999999999998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6" t="s">
        <v>234</v>
      </c>
      <c r="AT392" s="226" t="s">
        <v>124</v>
      </c>
      <c r="AU392" s="226" t="s">
        <v>83</v>
      </c>
      <c r="AY392" s="14" t="s">
        <v>121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4" t="s">
        <v>81</v>
      </c>
      <c r="BK392" s="227">
        <f>ROUND(I392*H392,2)</f>
        <v>0</v>
      </c>
      <c r="BL392" s="14" t="s">
        <v>234</v>
      </c>
      <c r="BM392" s="226" t="s">
        <v>722</v>
      </c>
    </row>
    <row r="393" s="2" customFormat="1">
      <c r="A393" s="35"/>
      <c r="B393" s="36"/>
      <c r="C393" s="37"/>
      <c r="D393" s="228" t="s">
        <v>130</v>
      </c>
      <c r="E393" s="37"/>
      <c r="F393" s="229" t="s">
        <v>723</v>
      </c>
      <c r="G393" s="37"/>
      <c r="H393" s="37"/>
      <c r="I393" s="230"/>
      <c r="J393" s="37"/>
      <c r="K393" s="37"/>
      <c r="L393" s="41"/>
      <c r="M393" s="231"/>
      <c r="N393" s="232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130</v>
      </c>
      <c r="AU393" s="14" t="s">
        <v>83</v>
      </c>
    </row>
    <row r="394" s="2" customFormat="1" ht="16.5" customHeight="1">
      <c r="A394" s="35"/>
      <c r="B394" s="36"/>
      <c r="C394" s="215" t="s">
        <v>724</v>
      </c>
      <c r="D394" s="215" t="s">
        <v>124</v>
      </c>
      <c r="E394" s="216" t="s">
        <v>725</v>
      </c>
      <c r="F394" s="217" t="s">
        <v>726</v>
      </c>
      <c r="G394" s="218" t="s">
        <v>473</v>
      </c>
      <c r="H394" s="219">
        <v>1</v>
      </c>
      <c r="I394" s="220"/>
      <c r="J394" s="221">
        <f>ROUND(I394*H394,2)</f>
        <v>0</v>
      </c>
      <c r="K394" s="217" t="s">
        <v>141</v>
      </c>
      <c r="L394" s="41"/>
      <c r="M394" s="222" t="s">
        <v>1</v>
      </c>
      <c r="N394" s="223" t="s">
        <v>38</v>
      </c>
      <c r="O394" s="88"/>
      <c r="P394" s="224">
        <f>O394*H394</f>
        <v>0</v>
      </c>
      <c r="Q394" s="224">
        <v>6.9999999999999994E-05</v>
      </c>
      <c r="R394" s="224">
        <f>Q394*H394</f>
        <v>6.9999999999999994E-05</v>
      </c>
      <c r="S394" s="224">
        <v>0.021000000000000001</v>
      </c>
      <c r="T394" s="225">
        <f>S394*H394</f>
        <v>0.021000000000000001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6" t="s">
        <v>234</v>
      </c>
      <c r="AT394" s="226" t="s">
        <v>124</v>
      </c>
      <c r="AU394" s="226" t="s">
        <v>83</v>
      </c>
      <c r="AY394" s="14" t="s">
        <v>121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4" t="s">
        <v>81</v>
      </c>
      <c r="BK394" s="227">
        <f>ROUND(I394*H394,2)</f>
        <v>0</v>
      </c>
      <c r="BL394" s="14" t="s">
        <v>234</v>
      </c>
      <c r="BM394" s="226" t="s">
        <v>727</v>
      </c>
    </row>
    <row r="395" s="2" customFormat="1">
      <c r="A395" s="35"/>
      <c r="B395" s="36"/>
      <c r="C395" s="37"/>
      <c r="D395" s="228" t="s">
        <v>130</v>
      </c>
      <c r="E395" s="37"/>
      <c r="F395" s="229" t="s">
        <v>728</v>
      </c>
      <c r="G395" s="37"/>
      <c r="H395" s="37"/>
      <c r="I395" s="230"/>
      <c r="J395" s="37"/>
      <c r="K395" s="37"/>
      <c r="L395" s="41"/>
      <c r="M395" s="231"/>
      <c r="N395" s="232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130</v>
      </c>
      <c r="AU395" s="14" t="s">
        <v>83</v>
      </c>
    </row>
    <row r="396" s="2" customFormat="1" ht="16.5" customHeight="1">
      <c r="A396" s="35"/>
      <c r="B396" s="36"/>
      <c r="C396" s="215" t="s">
        <v>729</v>
      </c>
      <c r="D396" s="215" t="s">
        <v>124</v>
      </c>
      <c r="E396" s="216" t="s">
        <v>730</v>
      </c>
      <c r="F396" s="217" t="s">
        <v>731</v>
      </c>
      <c r="G396" s="218" t="s">
        <v>473</v>
      </c>
      <c r="H396" s="219">
        <v>1</v>
      </c>
      <c r="I396" s="220"/>
      <c r="J396" s="221">
        <f>ROUND(I396*H396,2)</f>
        <v>0</v>
      </c>
      <c r="K396" s="217" t="s">
        <v>141</v>
      </c>
      <c r="L396" s="41"/>
      <c r="M396" s="222" t="s">
        <v>1</v>
      </c>
      <c r="N396" s="223" t="s">
        <v>38</v>
      </c>
      <c r="O396" s="88"/>
      <c r="P396" s="224">
        <f>O396*H396</f>
        <v>0</v>
      </c>
      <c r="Q396" s="224">
        <v>6.9999999999999994E-05</v>
      </c>
      <c r="R396" s="224">
        <f>Q396*H396</f>
        <v>6.9999999999999994E-05</v>
      </c>
      <c r="S396" s="224">
        <v>0.021999999999999999</v>
      </c>
      <c r="T396" s="225">
        <f>S396*H396</f>
        <v>0.021999999999999999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6" t="s">
        <v>234</v>
      </c>
      <c r="AT396" s="226" t="s">
        <v>124</v>
      </c>
      <c r="AU396" s="226" t="s">
        <v>83</v>
      </c>
      <c r="AY396" s="14" t="s">
        <v>121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4" t="s">
        <v>81</v>
      </c>
      <c r="BK396" s="227">
        <f>ROUND(I396*H396,2)</f>
        <v>0</v>
      </c>
      <c r="BL396" s="14" t="s">
        <v>234</v>
      </c>
      <c r="BM396" s="226" t="s">
        <v>732</v>
      </c>
    </row>
    <row r="397" s="2" customFormat="1">
      <c r="A397" s="35"/>
      <c r="B397" s="36"/>
      <c r="C397" s="37"/>
      <c r="D397" s="228" t="s">
        <v>130</v>
      </c>
      <c r="E397" s="37"/>
      <c r="F397" s="229" t="s">
        <v>733</v>
      </c>
      <c r="G397" s="37"/>
      <c r="H397" s="37"/>
      <c r="I397" s="230"/>
      <c r="J397" s="37"/>
      <c r="K397" s="37"/>
      <c r="L397" s="41"/>
      <c r="M397" s="231"/>
      <c r="N397" s="232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130</v>
      </c>
      <c r="AU397" s="14" t="s">
        <v>83</v>
      </c>
    </row>
    <row r="398" s="2" customFormat="1" ht="21.75" customHeight="1">
      <c r="A398" s="35"/>
      <c r="B398" s="36"/>
      <c r="C398" s="215" t="s">
        <v>734</v>
      </c>
      <c r="D398" s="215" t="s">
        <v>124</v>
      </c>
      <c r="E398" s="216" t="s">
        <v>735</v>
      </c>
      <c r="F398" s="217" t="s">
        <v>736</v>
      </c>
      <c r="G398" s="218" t="s">
        <v>473</v>
      </c>
      <c r="H398" s="219">
        <v>3</v>
      </c>
      <c r="I398" s="220"/>
      <c r="J398" s="221">
        <f>ROUND(I398*H398,2)</f>
        <v>0</v>
      </c>
      <c r="K398" s="217" t="s">
        <v>141</v>
      </c>
      <c r="L398" s="41"/>
      <c r="M398" s="222" t="s">
        <v>1</v>
      </c>
      <c r="N398" s="223" t="s">
        <v>38</v>
      </c>
      <c r="O398" s="88"/>
      <c r="P398" s="224">
        <f>O398*H398</f>
        <v>0</v>
      </c>
      <c r="Q398" s="224">
        <v>1.0000000000000001E-05</v>
      </c>
      <c r="R398" s="224">
        <f>Q398*H398</f>
        <v>3.0000000000000004E-05</v>
      </c>
      <c r="S398" s="224">
        <v>0.043999999999999997</v>
      </c>
      <c r="T398" s="225">
        <f>S398*H398</f>
        <v>0.13200000000000001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6" t="s">
        <v>234</v>
      </c>
      <c r="AT398" s="226" t="s">
        <v>124</v>
      </c>
      <c r="AU398" s="226" t="s">
        <v>83</v>
      </c>
      <c r="AY398" s="14" t="s">
        <v>121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4" t="s">
        <v>81</v>
      </c>
      <c r="BK398" s="227">
        <f>ROUND(I398*H398,2)</f>
        <v>0</v>
      </c>
      <c r="BL398" s="14" t="s">
        <v>234</v>
      </c>
      <c r="BM398" s="226" t="s">
        <v>737</v>
      </c>
    </row>
    <row r="399" s="2" customFormat="1">
      <c r="A399" s="35"/>
      <c r="B399" s="36"/>
      <c r="C399" s="37"/>
      <c r="D399" s="228" t="s">
        <v>130</v>
      </c>
      <c r="E399" s="37"/>
      <c r="F399" s="229" t="s">
        <v>738</v>
      </c>
      <c r="G399" s="37"/>
      <c r="H399" s="37"/>
      <c r="I399" s="230"/>
      <c r="J399" s="37"/>
      <c r="K399" s="37"/>
      <c r="L399" s="41"/>
      <c r="M399" s="231"/>
      <c r="N399" s="232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130</v>
      </c>
      <c r="AU399" s="14" t="s">
        <v>83</v>
      </c>
    </row>
    <row r="400" s="2" customFormat="1">
      <c r="A400" s="35"/>
      <c r="B400" s="36"/>
      <c r="C400" s="215" t="s">
        <v>142</v>
      </c>
      <c r="D400" s="215" t="s">
        <v>124</v>
      </c>
      <c r="E400" s="216" t="s">
        <v>739</v>
      </c>
      <c r="F400" s="217" t="s">
        <v>740</v>
      </c>
      <c r="G400" s="218" t="s">
        <v>384</v>
      </c>
      <c r="H400" s="219">
        <v>3</v>
      </c>
      <c r="I400" s="220"/>
      <c r="J400" s="221">
        <f>ROUND(I400*H400,2)</f>
        <v>0</v>
      </c>
      <c r="K400" s="217" t="s">
        <v>141</v>
      </c>
      <c r="L400" s="41"/>
      <c r="M400" s="222" t="s">
        <v>1</v>
      </c>
      <c r="N400" s="223" t="s">
        <v>38</v>
      </c>
      <c r="O400" s="88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6" t="s">
        <v>234</v>
      </c>
      <c r="AT400" s="226" t="s">
        <v>124</v>
      </c>
      <c r="AU400" s="226" t="s">
        <v>83</v>
      </c>
      <c r="AY400" s="14" t="s">
        <v>121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4" t="s">
        <v>81</v>
      </c>
      <c r="BK400" s="227">
        <f>ROUND(I400*H400,2)</f>
        <v>0</v>
      </c>
      <c r="BL400" s="14" t="s">
        <v>234</v>
      </c>
      <c r="BM400" s="226" t="s">
        <v>741</v>
      </c>
    </row>
    <row r="401" s="2" customFormat="1">
      <c r="A401" s="35"/>
      <c r="B401" s="36"/>
      <c r="C401" s="37"/>
      <c r="D401" s="228" t="s">
        <v>130</v>
      </c>
      <c r="E401" s="37"/>
      <c r="F401" s="229" t="s">
        <v>742</v>
      </c>
      <c r="G401" s="37"/>
      <c r="H401" s="37"/>
      <c r="I401" s="230"/>
      <c r="J401" s="37"/>
      <c r="K401" s="37"/>
      <c r="L401" s="41"/>
      <c r="M401" s="231"/>
      <c r="N401" s="232"/>
      <c r="O401" s="88"/>
      <c r="P401" s="88"/>
      <c r="Q401" s="88"/>
      <c r="R401" s="88"/>
      <c r="S401" s="88"/>
      <c r="T401" s="89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130</v>
      </c>
      <c r="AU401" s="14" t="s">
        <v>83</v>
      </c>
    </row>
    <row r="402" s="2" customFormat="1">
      <c r="A402" s="35"/>
      <c r="B402" s="36"/>
      <c r="C402" s="215" t="s">
        <v>743</v>
      </c>
      <c r="D402" s="215" t="s">
        <v>124</v>
      </c>
      <c r="E402" s="216" t="s">
        <v>744</v>
      </c>
      <c r="F402" s="217" t="s">
        <v>745</v>
      </c>
      <c r="G402" s="218" t="s">
        <v>384</v>
      </c>
      <c r="H402" s="219">
        <v>0.029000000000000001</v>
      </c>
      <c r="I402" s="220"/>
      <c r="J402" s="221">
        <f>ROUND(I402*H402,2)</f>
        <v>0</v>
      </c>
      <c r="K402" s="217" t="s">
        <v>385</v>
      </c>
      <c r="L402" s="41"/>
      <c r="M402" s="222" t="s">
        <v>1</v>
      </c>
      <c r="N402" s="223" t="s">
        <v>38</v>
      </c>
      <c r="O402" s="88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6" t="s">
        <v>234</v>
      </c>
      <c r="AT402" s="226" t="s">
        <v>124</v>
      </c>
      <c r="AU402" s="226" t="s">
        <v>83</v>
      </c>
      <c r="AY402" s="14" t="s">
        <v>121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4" t="s">
        <v>81</v>
      </c>
      <c r="BK402" s="227">
        <f>ROUND(I402*H402,2)</f>
        <v>0</v>
      </c>
      <c r="BL402" s="14" t="s">
        <v>234</v>
      </c>
      <c r="BM402" s="226" t="s">
        <v>746</v>
      </c>
    </row>
    <row r="403" s="2" customFormat="1">
      <c r="A403" s="35"/>
      <c r="B403" s="36"/>
      <c r="C403" s="37"/>
      <c r="D403" s="228" t="s">
        <v>130</v>
      </c>
      <c r="E403" s="37"/>
      <c r="F403" s="229" t="s">
        <v>747</v>
      </c>
      <c r="G403" s="37"/>
      <c r="H403" s="37"/>
      <c r="I403" s="230"/>
      <c r="J403" s="37"/>
      <c r="K403" s="37"/>
      <c r="L403" s="41"/>
      <c r="M403" s="231"/>
      <c r="N403" s="232"/>
      <c r="O403" s="88"/>
      <c r="P403" s="88"/>
      <c r="Q403" s="88"/>
      <c r="R403" s="88"/>
      <c r="S403" s="88"/>
      <c r="T403" s="89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4" t="s">
        <v>130</v>
      </c>
      <c r="AU403" s="14" t="s">
        <v>83</v>
      </c>
    </row>
    <row r="404" s="2" customFormat="1">
      <c r="A404" s="35"/>
      <c r="B404" s="36"/>
      <c r="C404" s="215" t="s">
        <v>748</v>
      </c>
      <c r="D404" s="215" t="s">
        <v>124</v>
      </c>
      <c r="E404" s="216" t="s">
        <v>749</v>
      </c>
      <c r="F404" s="217" t="s">
        <v>750</v>
      </c>
      <c r="G404" s="218" t="s">
        <v>384</v>
      </c>
      <c r="H404" s="219">
        <v>0.029000000000000001</v>
      </c>
      <c r="I404" s="220"/>
      <c r="J404" s="221">
        <f>ROUND(I404*H404,2)</f>
        <v>0</v>
      </c>
      <c r="K404" s="217" t="s">
        <v>385</v>
      </c>
      <c r="L404" s="41"/>
      <c r="M404" s="222" t="s">
        <v>1</v>
      </c>
      <c r="N404" s="223" t="s">
        <v>38</v>
      </c>
      <c r="O404" s="88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6" t="s">
        <v>234</v>
      </c>
      <c r="AT404" s="226" t="s">
        <v>124</v>
      </c>
      <c r="AU404" s="226" t="s">
        <v>83</v>
      </c>
      <c r="AY404" s="14" t="s">
        <v>121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4" t="s">
        <v>81</v>
      </c>
      <c r="BK404" s="227">
        <f>ROUND(I404*H404,2)</f>
        <v>0</v>
      </c>
      <c r="BL404" s="14" t="s">
        <v>234</v>
      </c>
      <c r="BM404" s="226" t="s">
        <v>751</v>
      </c>
    </row>
    <row r="405" s="2" customFormat="1">
      <c r="A405" s="35"/>
      <c r="B405" s="36"/>
      <c r="C405" s="37"/>
      <c r="D405" s="228" t="s">
        <v>130</v>
      </c>
      <c r="E405" s="37"/>
      <c r="F405" s="229" t="s">
        <v>752</v>
      </c>
      <c r="G405" s="37"/>
      <c r="H405" s="37"/>
      <c r="I405" s="230"/>
      <c r="J405" s="37"/>
      <c r="K405" s="37"/>
      <c r="L405" s="41"/>
      <c r="M405" s="231"/>
      <c r="N405" s="232"/>
      <c r="O405" s="88"/>
      <c r="P405" s="88"/>
      <c r="Q405" s="88"/>
      <c r="R405" s="88"/>
      <c r="S405" s="88"/>
      <c r="T405" s="89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4" t="s">
        <v>130</v>
      </c>
      <c r="AU405" s="14" t="s">
        <v>83</v>
      </c>
    </row>
    <row r="406" s="2" customFormat="1">
      <c r="A406" s="35"/>
      <c r="B406" s="36"/>
      <c r="C406" s="215" t="s">
        <v>753</v>
      </c>
      <c r="D406" s="215" t="s">
        <v>124</v>
      </c>
      <c r="E406" s="216" t="s">
        <v>754</v>
      </c>
      <c r="F406" s="217" t="s">
        <v>755</v>
      </c>
      <c r="G406" s="218" t="s">
        <v>384</v>
      </c>
      <c r="H406" s="219">
        <v>0.029000000000000001</v>
      </c>
      <c r="I406" s="220"/>
      <c r="J406" s="221">
        <f>ROUND(I406*H406,2)</f>
        <v>0</v>
      </c>
      <c r="K406" s="217" t="s">
        <v>385</v>
      </c>
      <c r="L406" s="41"/>
      <c r="M406" s="222" t="s">
        <v>1</v>
      </c>
      <c r="N406" s="223" t="s">
        <v>38</v>
      </c>
      <c r="O406" s="88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6" t="s">
        <v>234</v>
      </c>
      <c r="AT406" s="226" t="s">
        <v>124</v>
      </c>
      <c r="AU406" s="226" t="s">
        <v>83</v>
      </c>
      <c r="AY406" s="14" t="s">
        <v>121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4" t="s">
        <v>81</v>
      </c>
      <c r="BK406" s="227">
        <f>ROUND(I406*H406,2)</f>
        <v>0</v>
      </c>
      <c r="BL406" s="14" t="s">
        <v>234</v>
      </c>
      <c r="BM406" s="226" t="s">
        <v>756</v>
      </c>
    </row>
    <row r="407" s="2" customFormat="1">
      <c r="A407" s="35"/>
      <c r="B407" s="36"/>
      <c r="C407" s="37"/>
      <c r="D407" s="228" t="s">
        <v>130</v>
      </c>
      <c r="E407" s="37"/>
      <c r="F407" s="229" t="s">
        <v>757</v>
      </c>
      <c r="G407" s="37"/>
      <c r="H407" s="37"/>
      <c r="I407" s="230"/>
      <c r="J407" s="37"/>
      <c r="K407" s="37"/>
      <c r="L407" s="41"/>
      <c r="M407" s="231"/>
      <c r="N407" s="232"/>
      <c r="O407" s="88"/>
      <c r="P407" s="88"/>
      <c r="Q407" s="88"/>
      <c r="R407" s="88"/>
      <c r="S407" s="88"/>
      <c r="T407" s="89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130</v>
      </c>
      <c r="AU407" s="14" t="s">
        <v>83</v>
      </c>
    </row>
    <row r="408" s="12" customFormat="1" ht="22.8" customHeight="1">
      <c r="A408" s="12"/>
      <c r="B408" s="199"/>
      <c r="C408" s="200"/>
      <c r="D408" s="201" t="s">
        <v>72</v>
      </c>
      <c r="E408" s="213" t="s">
        <v>758</v>
      </c>
      <c r="F408" s="213" t="s">
        <v>759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SUM(P409:P462)</f>
        <v>0</v>
      </c>
      <c r="Q408" s="207"/>
      <c r="R408" s="208">
        <f>SUM(R409:R462)</f>
        <v>4.7544300000000002</v>
      </c>
      <c r="S408" s="207"/>
      <c r="T408" s="209">
        <f>SUM(T409:T462)</f>
        <v>7.9602500000000003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83</v>
      </c>
      <c r="AT408" s="211" t="s">
        <v>72</v>
      </c>
      <c r="AU408" s="211" t="s">
        <v>81</v>
      </c>
      <c r="AY408" s="210" t="s">
        <v>121</v>
      </c>
      <c r="BK408" s="212">
        <f>SUM(BK409:BK462)</f>
        <v>0</v>
      </c>
    </row>
    <row r="409" s="2" customFormat="1" ht="21.75" customHeight="1">
      <c r="A409" s="35"/>
      <c r="B409" s="36"/>
      <c r="C409" s="215" t="s">
        <v>760</v>
      </c>
      <c r="D409" s="215" t="s">
        <v>124</v>
      </c>
      <c r="E409" s="216" t="s">
        <v>761</v>
      </c>
      <c r="F409" s="217" t="s">
        <v>762</v>
      </c>
      <c r="G409" s="218" t="s">
        <v>147</v>
      </c>
      <c r="H409" s="219">
        <v>30</v>
      </c>
      <c r="I409" s="220"/>
      <c r="J409" s="221">
        <f>ROUND(I409*H409,2)</f>
        <v>0</v>
      </c>
      <c r="K409" s="217" t="s">
        <v>141</v>
      </c>
      <c r="L409" s="41"/>
      <c r="M409" s="222" t="s">
        <v>1</v>
      </c>
      <c r="N409" s="223" t="s">
        <v>38</v>
      </c>
      <c r="O409" s="88"/>
      <c r="P409" s="224">
        <f>O409*H409</f>
        <v>0</v>
      </c>
      <c r="Q409" s="224">
        <v>2.0000000000000002E-05</v>
      </c>
      <c r="R409" s="224">
        <f>Q409*H409</f>
        <v>0.00060000000000000006</v>
      </c>
      <c r="S409" s="224">
        <v>0.0032000000000000002</v>
      </c>
      <c r="T409" s="225">
        <f>S409*H409</f>
        <v>0.096000000000000002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6" t="s">
        <v>234</v>
      </c>
      <c r="AT409" s="226" t="s">
        <v>124</v>
      </c>
      <c r="AU409" s="226" t="s">
        <v>83</v>
      </c>
      <c r="AY409" s="14" t="s">
        <v>121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4" t="s">
        <v>81</v>
      </c>
      <c r="BK409" s="227">
        <f>ROUND(I409*H409,2)</f>
        <v>0</v>
      </c>
      <c r="BL409" s="14" t="s">
        <v>234</v>
      </c>
      <c r="BM409" s="226" t="s">
        <v>763</v>
      </c>
    </row>
    <row r="410" s="2" customFormat="1">
      <c r="A410" s="35"/>
      <c r="B410" s="36"/>
      <c r="C410" s="37"/>
      <c r="D410" s="228" t="s">
        <v>130</v>
      </c>
      <c r="E410" s="37"/>
      <c r="F410" s="229" t="s">
        <v>764</v>
      </c>
      <c r="G410" s="37"/>
      <c r="H410" s="37"/>
      <c r="I410" s="230"/>
      <c r="J410" s="37"/>
      <c r="K410" s="37"/>
      <c r="L410" s="41"/>
      <c r="M410" s="231"/>
      <c r="N410" s="232"/>
      <c r="O410" s="88"/>
      <c r="P410" s="88"/>
      <c r="Q410" s="88"/>
      <c r="R410" s="88"/>
      <c r="S410" s="88"/>
      <c r="T410" s="89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130</v>
      </c>
      <c r="AU410" s="14" t="s">
        <v>83</v>
      </c>
    </row>
    <row r="411" s="2" customFormat="1" ht="21.75" customHeight="1">
      <c r="A411" s="35"/>
      <c r="B411" s="36"/>
      <c r="C411" s="215" t="s">
        <v>765</v>
      </c>
      <c r="D411" s="215" t="s">
        <v>124</v>
      </c>
      <c r="E411" s="216" t="s">
        <v>766</v>
      </c>
      <c r="F411" s="217" t="s">
        <v>767</v>
      </c>
      <c r="G411" s="218" t="s">
        <v>147</v>
      </c>
      <c r="H411" s="219">
        <v>40</v>
      </c>
      <c r="I411" s="220"/>
      <c r="J411" s="221">
        <f>ROUND(I411*H411,2)</f>
        <v>0</v>
      </c>
      <c r="K411" s="217" t="s">
        <v>141</v>
      </c>
      <c r="L411" s="41"/>
      <c r="M411" s="222" t="s">
        <v>1</v>
      </c>
      <c r="N411" s="223" t="s">
        <v>38</v>
      </c>
      <c r="O411" s="88"/>
      <c r="P411" s="224">
        <f>O411*H411</f>
        <v>0</v>
      </c>
      <c r="Q411" s="224">
        <v>5.0000000000000002E-05</v>
      </c>
      <c r="R411" s="224">
        <f>Q411*H411</f>
        <v>0.002</v>
      </c>
      <c r="S411" s="224">
        <v>0.0053200000000000001</v>
      </c>
      <c r="T411" s="225">
        <f>S411*H411</f>
        <v>0.21279999999999999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6" t="s">
        <v>234</v>
      </c>
      <c r="AT411" s="226" t="s">
        <v>124</v>
      </c>
      <c r="AU411" s="226" t="s">
        <v>83</v>
      </c>
      <c r="AY411" s="14" t="s">
        <v>121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4" t="s">
        <v>81</v>
      </c>
      <c r="BK411" s="227">
        <f>ROUND(I411*H411,2)</f>
        <v>0</v>
      </c>
      <c r="BL411" s="14" t="s">
        <v>234</v>
      </c>
      <c r="BM411" s="226" t="s">
        <v>768</v>
      </c>
    </row>
    <row r="412" s="2" customFormat="1">
      <c r="A412" s="35"/>
      <c r="B412" s="36"/>
      <c r="C412" s="37"/>
      <c r="D412" s="228" t="s">
        <v>130</v>
      </c>
      <c r="E412" s="37"/>
      <c r="F412" s="229" t="s">
        <v>769</v>
      </c>
      <c r="G412" s="37"/>
      <c r="H412" s="37"/>
      <c r="I412" s="230"/>
      <c r="J412" s="37"/>
      <c r="K412" s="37"/>
      <c r="L412" s="41"/>
      <c r="M412" s="231"/>
      <c r="N412" s="232"/>
      <c r="O412" s="88"/>
      <c r="P412" s="88"/>
      <c r="Q412" s="88"/>
      <c r="R412" s="88"/>
      <c r="S412" s="88"/>
      <c r="T412" s="89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130</v>
      </c>
      <c r="AU412" s="14" t="s">
        <v>83</v>
      </c>
    </row>
    <row r="413" s="2" customFormat="1" ht="16.5" customHeight="1">
      <c r="A413" s="35"/>
      <c r="B413" s="36"/>
      <c r="C413" s="215" t="s">
        <v>770</v>
      </c>
      <c r="D413" s="215" t="s">
        <v>124</v>
      </c>
      <c r="E413" s="216" t="s">
        <v>771</v>
      </c>
      <c r="F413" s="217" t="s">
        <v>772</v>
      </c>
      <c r="G413" s="218" t="s">
        <v>147</v>
      </c>
      <c r="H413" s="219">
        <v>40</v>
      </c>
      <c r="I413" s="220"/>
      <c r="J413" s="221">
        <f>ROUND(I413*H413,2)</f>
        <v>0</v>
      </c>
      <c r="K413" s="217" t="s">
        <v>141</v>
      </c>
      <c r="L413" s="41"/>
      <c r="M413" s="222" t="s">
        <v>1</v>
      </c>
      <c r="N413" s="223" t="s">
        <v>38</v>
      </c>
      <c r="O413" s="88"/>
      <c r="P413" s="224">
        <f>O413*H413</f>
        <v>0</v>
      </c>
      <c r="Q413" s="224">
        <v>6.0000000000000002E-05</v>
      </c>
      <c r="R413" s="224">
        <f>Q413*H413</f>
        <v>0.0024000000000000002</v>
      </c>
      <c r="S413" s="224">
        <v>0.0084100000000000008</v>
      </c>
      <c r="T413" s="225">
        <f>S413*H413</f>
        <v>0.33640000000000003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6" t="s">
        <v>234</v>
      </c>
      <c r="AT413" s="226" t="s">
        <v>124</v>
      </c>
      <c r="AU413" s="226" t="s">
        <v>83</v>
      </c>
      <c r="AY413" s="14" t="s">
        <v>121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4" t="s">
        <v>81</v>
      </c>
      <c r="BK413" s="227">
        <f>ROUND(I413*H413,2)</f>
        <v>0</v>
      </c>
      <c r="BL413" s="14" t="s">
        <v>234</v>
      </c>
      <c r="BM413" s="226" t="s">
        <v>773</v>
      </c>
    </row>
    <row r="414" s="2" customFormat="1">
      <c r="A414" s="35"/>
      <c r="B414" s="36"/>
      <c r="C414" s="37"/>
      <c r="D414" s="228" t="s">
        <v>130</v>
      </c>
      <c r="E414" s="37"/>
      <c r="F414" s="229" t="s">
        <v>774</v>
      </c>
      <c r="G414" s="37"/>
      <c r="H414" s="37"/>
      <c r="I414" s="230"/>
      <c r="J414" s="37"/>
      <c r="K414" s="37"/>
      <c r="L414" s="41"/>
      <c r="M414" s="231"/>
      <c r="N414" s="232"/>
      <c r="O414" s="88"/>
      <c r="P414" s="88"/>
      <c r="Q414" s="88"/>
      <c r="R414" s="88"/>
      <c r="S414" s="88"/>
      <c r="T414" s="89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130</v>
      </c>
      <c r="AU414" s="14" t="s">
        <v>83</v>
      </c>
    </row>
    <row r="415" s="2" customFormat="1" ht="16.5" customHeight="1">
      <c r="A415" s="35"/>
      <c r="B415" s="36"/>
      <c r="C415" s="215" t="s">
        <v>775</v>
      </c>
      <c r="D415" s="215" t="s">
        <v>124</v>
      </c>
      <c r="E415" s="216" t="s">
        <v>776</v>
      </c>
      <c r="F415" s="217" t="s">
        <v>777</v>
      </c>
      <c r="G415" s="218" t="s">
        <v>147</v>
      </c>
      <c r="H415" s="219">
        <v>40</v>
      </c>
      <c r="I415" s="220"/>
      <c r="J415" s="221">
        <f>ROUND(I415*H415,2)</f>
        <v>0</v>
      </c>
      <c r="K415" s="217" t="s">
        <v>141</v>
      </c>
      <c r="L415" s="41"/>
      <c r="M415" s="222" t="s">
        <v>1</v>
      </c>
      <c r="N415" s="223" t="s">
        <v>38</v>
      </c>
      <c r="O415" s="88"/>
      <c r="P415" s="224">
        <f>O415*H415</f>
        <v>0</v>
      </c>
      <c r="Q415" s="224">
        <v>0.00010000000000000001</v>
      </c>
      <c r="R415" s="224">
        <f>Q415*H415</f>
        <v>0.0040000000000000001</v>
      </c>
      <c r="S415" s="224">
        <v>0.01384</v>
      </c>
      <c r="T415" s="225">
        <f>S415*H415</f>
        <v>0.55359999999999998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6" t="s">
        <v>234</v>
      </c>
      <c r="AT415" s="226" t="s">
        <v>124</v>
      </c>
      <c r="AU415" s="226" t="s">
        <v>83</v>
      </c>
      <c r="AY415" s="14" t="s">
        <v>121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4" t="s">
        <v>81</v>
      </c>
      <c r="BK415" s="227">
        <f>ROUND(I415*H415,2)</f>
        <v>0</v>
      </c>
      <c r="BL415" s="14" t="s">
        <v>234</v>
      </c>
      <c r="BM415" s="226" t="s">
        <v>778</v>
      </c>
    </row>
    <row r="416" s="2" customFormat="1">
      <c r="A416" s="35"/>
      <c r="B416" s="36"/>
      <c r="C416" s="37"/>
      <c r="D416" s="228" t="s">
        <v>130</v>
      </c>
      <c r="E416" s="37"/>
      <c r="F416" s="229" t="s">
        <v>779</v>
      </c>
      <c r="G416" s="37"/>
      <c r="H416" s="37"/>
      <c r="I416" s="230"/>
      <c r="J416" s="37"/>
      <c r="K416" s="37"/>
      <c r="L416" s="41"/>
      <c r="M416" s="231"/>
      <c r="N416" s="232"/>
      <c r="O416" s="88"/>
      <c r="P416" s="88"/>
      <c r="Q416" s="88"/>
      <c r="R416" s="88"/>
      <c r="S416" s="88"/>
      <c r="T416" s="89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4" t="s">
        <v>130</v>
      </c>
      <c r="AU416" s="14" t="s">
        <v>83</v>
      </c>
    </row>
    <row r="417" s="2" customFormat="1" ht="16.5" customHeight="1">
      <c r="A417" s="35"/>
      <c r="B417" s="36"/>
      <c r="C417" s="215" t="s">
        <v>780</v>
      </c>
      <c r="D417" s="215" t="s">
        <v>124</v>
      </c>
      <c r="E417" s="216" t="s">
        <v>781</v>
      </c>
      <c r="F417" s="217" t="s">
        <v>782</v>
      </c>
      <c r="G417" s="218" t="s">
        <v>147</v>
      </c>
      <c r="H417" s="219">
        <v>55</v>
      </c>
      <c r="I417" s="220"/>
      <c r="J417" s="221">
        <f>ROUND(I417*H417,2)</f>
        <v>0</v>
      </c>
      <c r="K417" s="217" t="s">
        <v>141</v>
      </c>
      <c r="L417" s="41"/>
      <c r="M417" s="222" t="s">
        <v>1</v>
      </c>
      <c r="N417" s="223" t="s">
        <v>38</v>
      </c>
      <c r="O417" s="88"/>
      <c r="P417" s="224">
        <f>O417*H417</f>
        <v>0</v>
      </c>
      <c r="Q417" s="224">
        <v>0.00012</v>
      </c>
      <c r="R417" s="224">
        <f>Q417*H417</f>
        <v>0.0066</v>
      </c>
      <c r="S417" s="224">
        <v>0.02359</v>
      </c>
      <c r="T417" s="225">
        <f>S417*H417</f>
        <v>1.29745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6" t="s">
        <v>234</v>
      </c>
      <c r="AT417" s="226" t="s">
        <v>124</v>
      </c>
      <c r="AU417" s="226" t="s">
        <v>83</v>
      </c>
      <c r="AY417" s="14" t="s">
        <v>121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4" t="s">
        <v>81</v>
      </c>
      <c r="BK417" s="227">
        <f>ROUND(I417*H417,2)</f>
        <v>0</v>
      </c>
      <c r="BL417" s="14" t="s">
        <v>234</v>
      </c>
      <c r="BM417" s="226" t="s">
        <v>783</v>
      </c>
    </row>
    <row r="418" s="2" customFormat="1">
      <c r="A418" s="35"/>
      <c r="B418" s="36"/>
      <c r="C418" s="37"/>
      <c r="D418" s="228" t="s">
        <v>130</v>
      </c>
      <c r="E418" s="37"/>
      <c r="F418" s="229" t="s">
        <v>784</v>
      </c>
      <c r="G418" s="37"/>
      <c r="H418" s="37"/>
      <c r="I418" s="230"/>
      <c r="J418" s="37"/>
      <c r="K418" s="37"/>
      <c r="L418" s="41"/>
      <c r="M418" s="231"/>
      <c r="N418" s="232"/>
      <c r="O418" s="88"/>
      <c r="P418" s="88"/>
      <c r="Q418" s="88"/>
      <c r="R418" s="88"/>
      <c r="S418" s="88"/>
      <c r="T418" s="89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130</v>
      </c>
      <c r="AU418" s="14" t="s">
        <v>83</v>
      </c>
    </row>
    <row r="419" s="2" customFormat="1" ht="16.5" customHeight="1">
      <c r="A419" s="35"/>
      <c r="B419" s="36"/>
      <c r="C419" s="215" t="s">
        <v>785</v>
      </c>
      <c r="D419" s="215" t="s">
        <v>124</v>
      </c>
      <c r="E419" s="216" t="s">
        <v>786</v>
      </c>
      <c r="F419" s="217" t="s">
        <v>787</v>
      </c>
      <c r="G419" s="218" t="s">
        <v>147</v>
      </c>
      <c r="H419" s="219">
        <v>95</v>
      </c>
      <c r="I419" s="220"/>
      <c r="J419" s="221">
        <f>ROUND(I419*H419,2)</f>
        <v>0</v>
      </c>
      <c r="K419" s="217" t="s">
        <v>141</v>
      </c>
      <c r="L419" s="41"/>
      <c r="M419" s="222" t="s">
        <v>1</v>
      </c>
      <c r="N419" s="223" t="s">
        <v>38</v>
      </c>
      <c r="O419" s="88"/>
      <c r="P419" s="224">
        <f>O419*H419</f>
        <v>0</v>
      </c>
      <c r="Q419" s="224">
        <v>0.00014999999999999999</v>
      </c>
      <c r="R419" s="224">
        <f>Q419*H419</f>
        <v>0.014249999999999999</v>
      </c>
      <c r="S419" s="224">
        <v>0.039559999999999998</v>
      </c>
      <c r="T419" s="225">
        <f>S419*H419</f>
        <v>3.7582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6" t="s">
        <v>234</v>
      </c>
      <c r="AT419" s="226" t="s">
        <v>124</v>
      </c>
      <c r="AU419" s="226" t="s">
        <v>83</v>
      </c>
      <c r="AY419" s="14" t="s">
        <v>121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4" t="s">
        <v>81</v>
      </c>
      <c r="BK419" s="227">
        <f>ROUND(I419*H419,2)</f>
        <v>0</v>
      </c>
      <c r="BL419" s="14" t="s">
        <v>234</v>
      </c>
      <c r="BM419" s="226" t="s">
        <v>788</v>
      </c>
    </row>
    <row r="420" s="2" customFormat="1">
      <c r="A420" s="35"/>
      <c r="B420" s="36"/>
      <c r="C420" s="37"/>
      <c r="D420" s="228" t="s">
        <v>130</v>
      </c>
      <c r="E420" s="37"/>
      <c r="F420" s="229" t="s">
        <v>789</v>
      </c>
      <c r="G420" s="37"/>
      <c r="H420" s="37"/>
      <c r="I420" s="230"/>
      <c r="J420" s="37"/>
      <c r="K420" s="37"/>
      <c r="L420" s="41"/>
      <c r="M420" s="231"/>
      <c r="N420" s="232"/>
      <c r="O420" s="88"/>
      <c r="P420" s="88"/>
      <c r="Q420" s="88"/>
      <c r="R420" s="88"/>
      <c r="S420" s="88"/>
      <c r="T420" s="89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4" t="s">
        <v>130</v>
      </c>
      <c r="AU420" s="14" t="s">
        <v>83</v>
      </c>
    </row>
    <row r="421" s="2" customFormat="1" ht="16.5" customHeight="1">
      <c r="A421" s="35"/>
      <c r="B421" s="36"/>
      <c r="C421" s="215" t="s">
        <v>790</v>
      </c>
      <c r="D421" s="215" t="s">
        <v>124</v>
      </c>
      <c r="E421" s="216" t="s">
        <v>791</v>
      </c>
      <c r="F421" s="217" t="s">
        <v>792</v>
      </c>
      <c r="G421" s="218" t="s">
        <v>147</v>
      </c>
      <c r="H421" s="219">
        <v>30</v>
      </c>
      <c r="I421" s="220"/>
      <c r="J421" s="221">
        <f>ROUND(I421*H421,2)</f>
        <v>0</v>
      </c>
      <c r="K421" s="217" t="s">
        <v>141</v>
      </c>
      <c r="L421" s="41"/>
      <c r="M421" s="222" t="s">
        <v>1</v>
      </c>
      <c r="N421" s="223" t="s">
        <v>38</v>
      </c>
      <c r="O421" s="88"/>
      <c r="P421" s="224">
        <f>O421*H421</f>
        <v>0</v>
      </c>
      <c r="Q421" s="224">
        <v>0.00022000000000000001</v>
      </c>
      <c r="R421" s="224">
        <f>Q421*H421</f>
        <v>0.0066</v>
      </c>
      <c r="S421" s="224">
        <v>0.056860000000000001</v>
      </c>
      <c r="T421" s="225">
        <f>S421*H421</f>
        <v>1.7058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6" t="s">
        <v>234</v>
      </c>
      <c r="AT421" s="226" t="s">
        <v>124</v>
      </c>
      <c r="AU421" s="226" t="s">
        <v>83</v>
      </c>
      <c r="AY421" s="14" t="s">
        <v>121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4" t="s">
        <v>81</v>
      </c>
      <c r="BK421" s="227">
        <f>ROUND(I421*H421,2)</f>
        <v>0</v>
      </c>
      <c r="BL421" s="14" t="s">
        <v>234</v>
      </c>
      <c r="BM421" s="226" t="s">
        <v>793</v>
      </c>
    </row>
    <row r="422" s="2" customFormat="1">
      <c r="A422" s="35"/>
      <c r="B422" s="36"/>
      <c r="C422" s="37"/>
      <c r="D422" s="228" t="s">
        <v>130</v>
      </c>
      <c r="E422" s="37"/>
      <c r="F422" s="229" t="s">
        <v>794</v>
      </c>
      <c r="G422" s="37"/>
      <c r="H422" s="37"/>
      <c r="I422" s="230"/>
      <c r="J422" s="37"/>
      <c r="K422" s="37"/>
      <c r="L422" s="41"/>
      <c r="M422" s="231"/>
      <c r="N422" s="232"/>
      <c r="O422" s="88"/>
      <c r="P422" s="88"/>
      <c r="Q422" s="88"/>
      <c r="R422" s="88"/>
      <c r="S422" s="88"/>
      <c r="T422" s="89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4" t="s">
        <v>130</v>
      </c>
      <c r="AU422" s="14" t="s">
        <v>83</v>
      </c>
    </row>
    <row r="423" s="2" customFormat="1">
      <c r="A423" s="35"/>
      <c r="B423" s="36"/>
      <c r="C423" s="215" t="s">
        <v>795</v>
      </c>
      <c r="D423" s="215" t="s">
        <v>124</v>
      </c>
      <c r="E423" s="216" t="s">
        <v>796</v>
      </c>
      <c r="F423" s="217" t="s">
        <v>797</v>
      </c>
      <c r="G423" s="218" t="s">
        <v>147</v>
      </c>
      <c r="H423" s="219">
        <v>12</v>
      </c>
      <c r="I423" s="220"/>
      <c r="J423" s="221">
        <f>ROUND(I423*H423,2)</f>
        <v>0</v>
      </c>
      <c r="K423" s="217" t="s">
        <v>141</v>
      </c>
      <c r="L423" s="41"/>
      <c r="M423" s="222" t="s">
        <v>1</v>
      </c>
      <c r="N423" s="223" t="s">
        <v>38</v>
      </c>
      <c r="O423" s="88"/>
      <c r="P423" s="224">
        <f>O423*H423</f>
        <v>0</v>
      </c>
      <c r="Q423" s="224">
        <v>0.00117</v>
      </c>
      <c r="R423" s="224">
        <f>Q423*H423</f>
        <v>0.01404</v>
      </c>
      <c r="S423" s="224">
        <v>0</v>
      </c>
      <c r="T423" s="22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6" t="s">
        <v>234</v>
      </c>
      <c r="AT423" s="226" t="s">
        <v>124</v>
      </c>
      <c r="AU423" s="226" t="s">
        <v>83</v>
      </c>
      <c r="AY423" s="14" t="s">
        <v>121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4" t="s">
        <v>81</v>
      </c>
      <c r="BK423" s="227">
        <f>ROUND(I423*H423,2)</f>
        <v>0</v>
      </c>
      <c r="BL423" s="14" t="s">
        <v>234</v>
      </c>
      <c r="BM423" s="226" t="s">
        <v>798</v>
      </c>
    </row>
    <row r="424" s="2" customFormat="1">
      <c r="A424" s="35"/>
      <c r="B424" s="36"/>
      <c r="C424" s="37"/>
      <c r="D424" s="228" t="s">
        <v>130</v>
      </c>
      <c r="E424" s="37"/>
      <c r="F424" s="229" t="s">
        <v>799</v>
      </c>
      <c r="G424" s="37"/>
      <c r="H424" s="37"/>
      <c r="I424" s="230"/>
      <c r="J424" s="37"/>
      <c r="K424" s="37"/>
      <c r="L424" s="41"/>
      <c r="M424" s="231"/>
      <c r="N424" s="232"/>
      <c r="O424" s="88"/>
      <c r="P424" s="88"/>
      <c r="Q424" s="88"/>
      <c r="R424" s="88"/>
      <c r="S424" s="88"/>
      <c r="T424" s="89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4" t="s">
        <v>130</v>
      </c>
      <c r="AU424" s="14" t="s">
        <v>83</v>
      </c>
    </row>
    <row r="425" s="2" customFormat="1">
      <c r="A425" s="35"/>
      <c r="B425" s="36"/>
      <c r="C425" s="215" t="s">
        <v>800</v>
      </c>
      <c r="D425" s="215" t="s">
        <v>124</v>
      </c>
      <c r="E425" s="216" t="s">
        <v>801</v>
      </c>
      <c r="F425" s="217" t="s">
        <v>802</v>
      </c>
      <c r="G425" s="218" t="s">
        <v>147</v>
      </c>
      <c r="H425" s="219">
        <v>6</v>
      </c>
      <c r="I425" s="220"/>
      <c r="J425" s="221">
        <f>ROUND(I425*H425,2)</f>
        <v>0</v>
      </c>
      <c r="K425" s="217" t="s">
        <v>141</v>
      </c>
      <c r="L425" s="41"/>
      <c r="M425" s="222" t="s">
        <v>1</v>
      </c>
      <c r="N425" s="223" t="s">
        <v>38</v>
      </c>
      <c r="O425" s="88"/>
      <c r="P425" s="224">
        <f>O425*H425</f>
        <v>0</v>
      </c>
      <c r="Q425" s="224">
        <v>0.00158</v>
      </c>
      <c r="R425" s="224">
        <f>Q425*H425</f>
        <v>0.0094800000000000006</v>
      </c>
      <c r="S425" s="224">
        <v>0</v>
      </c>
      <c r="T425" s="22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6" t="s">
        <v>234</v>
      </c>
      <c r="AT425" s="226" t="s">
        <v>124</v>
      </c>
      <c r="AU425" s="226" t="s">
        <v>83</v>
      </c>
      <c r="AY425" s="14" t="s">
        <v>121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4" t="s">
        <v>81</v>
      </c>
      <c r="BK425" s="227">
        <f>ROUND(I425*H425,2)</f>
        <v>0</v>
      </c>
      <c r="BL425" s="14" t="s">
        <v>234</v>
      </c>
      <c r="BM425" s="226" t="s">
        <v>803</v>
      </c>
    </row>
    <row r="426" s="2" customFormat="1">
      <c r="A426" s="35"/>
      <c r="B426" s="36"/>
      <c r="C426" s="37"/>
      <c r="D426" s="228" t="s">
        <v>130</v>
      </c>
      <c r="E426" s="37"/>
      <c r="F426" s="229" t="s">
        <v>804</v>
      </c>
      <c r="G426" s="37"/>
      <c r="H426" s="37"/>
      <c r="I426" s="230"/>
      <c r="J426" s="37"/>
      <c r="K426" s="37"/>
      <c r="L426" s="41"/>
      <c r="M426" s="231"/>
      <c r="N426" s="232"/>
      <c r="O426" s="88"/>
      <c r="P426" s="88"/>
      <c r="Q426" s="88"/>
      <c r="R426" s="88"/>
      <c r="S426" s="88"/>
      <c r="T426" s="89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4" t="s">
        <v>130</v>
      </c>
      <c r="AU426" s="14" t="s">
        <v>83</v>
      </c>
    </row>
    <row r="427" s="2" customFormat="1">
      <c r="A427" s="35"/>
      <c r="B427" s="36"/>
      <c r="C427" s="215" t="s">
        <v>805</v>
      </c>
      <c r="D427" s="215" t="s">
        <v>124</v>
      </c>
      <c r="E427" s="216" t="s">
        <v>806</v>
      </c>
      <c r="F427" s="217" t="s">
        <v>807</v>
      </c>
      <c r="G427" s="218" t="s">
        <v>147</v>
      </c>
      <c r="H427" s="219">
        <v>6</v>
      </c>
      <c r="I427" s="220"/>
      <c r="J427" s="221">
        <f>ROUND(I427*H427,2)</f>
        <v>0</v>
      </c>
      <c r="K427" s="217" t="s">
        <v>141</v>
      </c>
      <c r="L427" s="41"/>
      <c r="M427" s="222" t="s">
        <v>1</v>
      </c>
      <c r="N427" s="223" t="s">
        <v>38</v>
      </c>
      <c r="O427" s="88"/>
      <c r="P427" s="224">
        <f>O427*H427</f>
        <v>0</v>
      </c>
      <c r="Q427" s="224">
        <v>0.00199</v>
      </c>
      <c r="R427" s="224">
        <f>Q427*H427</f>
        <v>0.011939999999999999</v>
      </c>
      <c r="S427" s="224">
        <v>0</v>
      </c>
      <c r="T427" s="225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6" t="s">
        <v>234</v>
      </c>
      <c r="AT427" s="226" t="s">
        <v>124</v>
      </c>
      <c r="AU427" s="226" t="s">
        <v>83</v>
      </c>
      <c r="AY427" s="14" t="s">
        <v>121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4" t="s">
        <v>81</v>
      </c>
      <c r="BK427" s="227">
        <f>ROUND(I427*H427,2)</f>
        <v>0</v>
      </c>
      <c r="BL427" s="14" t="s">
        <v>234</v>
      </c>
      <c r="BM427" s="226" t="s">
        <v>808</v>
      </c>
    </row>
    <row r="428" s="2" customFormat="1">
      <c r="A428" s="35"/>
      <c r="B428" s="36"/>
      <c r="C428" s="37"/>
      <c r="D428" s="228" t="s">
        <v>130</v>
      </c>
      <c r="E428" s="37"/>
      <c r="F428" s="229" t="s">
        <v>809</v>
      </c>
      <c r="G428" s="37"/>
      <c r="H428" s="37"/>
      <c r="I428" s="230"/>
      <c r="J428" s="37"/>
      <c r="K428" s="37"/>
      <c r="L428" s="41"/>
      <c r="M428" s="231"/>
      <c r="N428" s="232"/>
      <c r="O428" s="88"/>
      <c r="P428" s="88"/>
      <c r="Q428" s="88"/>
      <c r="R428" s="88"/>
      <c r="S428" s="88"/>
      <c r="T428" s="89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4" t="s">
        <v>130</v>
      </c>
      <c r="AU428" s="14" t="s">
        <v>83</v>
      </c>
    </row>
    <row r="429" s="2" customFormat="1">
      <c r="A429" s="35"/>
      <c r="B429" s="36"/>
      <c r="C429" s="215" t="s">
        <v>810</v>
      </c>
      <c r="D429" s="215" t="s">
        <v>124</v>
      </c>
      <c r="E429" s="216" t="s">
        <v>811</v>
      </c>
      <c r="F429" s="217" t="s">
        <v>812</v>
      </c>
      <c r="G429" s="218" t="s">
        <v>147</v>
      </c>
      <c r="H429" s="219">
        <v>12</v>
      </c>
      <c r="I429" s="220"/>
      <c r="J429" s="221">
        <f>ROUND(I429*H429,2)</f>
        <v>0</v>
      </c>
      <c r="K429" s="217" t="s">
        <v>141</v>
      </c>
      <c r="L429" s="41"/>
      <c r="M429" s="222" t="s">
        <v>1</v>
      </c>
      <c r="N429" s="223" t="s">
        <v>38</v>
      </c>
      <c r="O429" s="88"/>
      <c r="P429" s="224">
        <f>O429*H429</f>
        <v>0</v>
      </c>
      <c r="Q429" s="224">
        <v>0.0037599999999999999</v>
      </c>
      <c r="R429" s="224">
        <f>Q429*H429</f>
        <v>0.04512</v>
      </c>
      <c r="S429" s="224">
        <v>0</v>
      </c>
      <c r="T429" s="22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6" t="s">
        <v>234</v>
      </c>
      <c r="AT429" s="226" t="s">
        <v>124</v>
      </c>
      <c r="AU429" s="226" t="s">
        <v>83</v>
      </c>
      <c r="AY429" s="14" t="s">
        <v>121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4" t="s">
        <v>81</v>
      </c>
      <c r="BK429" s="227">
        <f>ROUND(I429*H429,2)</f>
        <v>0</v>
      </c>
      <c r="BL429" s="14" t="s">
        <v>234</v>
      </c>
      <c r="BM429" s="226" t="s">
        <v>813</v>
      </c>
    </row>
    <row r="430" s="2" customFormat="1">
      <c r="A430" s="35"/>
      <c r="B430" s="36"/>
      <c r="C430" s="37"/>
      <c r="D430" s="228" t="s">
        <v>130</v>
      </c>
      <c r="E430" s="37"/>
      <c r="F430" s="229" t="s">
        <v>814</v>
      </c>
      <c r="G430" s="37"/>
      <c r="H430" s="37"/>
      <c r="I430" s="230"/>
      <c r="J430" s="37"/>
      <c r="K430" s="37"/>
      <c r="L430" s="41"/>
      <c r="M430" s="231"/>
      <c r="N430" s="232"/>
      <c r="O430" s="88"/>
      <c r="P430" s="88"/>
      <c r="Q430" s="88"/>
      <c r="R430" s="88"/>
      <c r="S430" s="88"/>
      <c r="T430" s="89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4" t="s">
        <v>130</v>
      </c>
      <c r="AU430" s="14" t="s">
        <v>83</v>
      </c>
    </row>
    <row r="431" s="2" customFormat="1">
      <c r="A431" s="35"/>
      <c r="B431" s="36"/>
      <c r="C431" s="215" t="s">
        <v>815</v>
      </c>
      <c r="D431" s="215" t="s">
        <v>124</v>
      </c>
      <c r="E431" s="216" t="s">
        <v>816</v>
      </c>
      <c r="F431" s="217" t="s">
        <v>817</v>
      </c>
      <c r="G431" s="218" t="s">
        <v>147</v>
      </c>
      <c r="H431" s="219">
        <v>42</v>
      </c>
      <c r="I431" s="220"/>
      <c r="J431" s="221">
        <f>ROUND(I431*H431,2)</f>
        <v>0</v>
      </c>
      <c r="K431" s="217" t="s">
        <v>141</v>
      </c>
      <c r="L431" s="41"/>
      <c r="M431" s="222" t="s">
        <v>1</v>
      </c>
      <c r="N431" s="223" t="s">
        <v>38</v>
      </c>
      <c r="O431" s="88"/>
      <c r="P431" s="224">
        <f>O431*H431</f>
        <v>0</v>
      </c>
      <c r="Q431" s="224">
        <v>0.0044000000000000003</v>
      </c>
      <c r="R431" s="224">
        <f>Q431*H431</f>
        <v>0.18480000000000002</v>
      </c>
      <c r="S431" s="224">
        <v>0</v>
      </c>
      <c r="T431" s="225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6" t="s">
        <v>234</v>
      </c>
      <c r="AT431" s="226" t="s">
        <v>124</v>
      </c>
      <c r="AU431" s="226" t="s">
        <v>83</v>
      </c>
      <c r="AY431" s="14" t="s">
        <v>121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4" t="s">
        <v>81</v>
      </c>
      <c r="BK431" s="227">
        <f>ROUND(I431*H431,2)</f>
        <v>0</v>
      </c>
      <c r="BL431" s="14" t="s">
        <v>234</v>
      </c>
      <c r="BM431" s="226" t="s">
        <v>818</v>
      </c>
    </row>
    <row r="432" s="2" customFormat="1">
      <c r="A432" s="35"/>
      <c r="B432" s="36"/>
      <c r="C432" s="37"/>
      <c r="D432" s="228" t="s">
        <v>130</v>
      </c>
      <c r="E432" s="37"/>
      <c r="F432" s="229" t="s">
        <v>819</v>
      </c>
      <c r="G432" s="37"/>
      <c r="H432" s="37"/>
      <c r="I432" s="230"/>
      <c r="J432" s="37"/>
      <c r="K432" s="37"/>
      <c r="L432" s="41"/>
      <c r="M432" s="231"/>
      <c r="N432" s="232"/>
      <c r="O432" s="88"/>
      <c r="P432" s="88"/>
      <c r="Q432" s="88"/>
      <c r="R432" s="88"/>
      <c r="S432" s="88"/>
      <c r="T432" s="89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4" t="s">
        <v>130</v>
      </c>
      <c r="AU432" s="14" t="s">
        <v>83</v>
      </c>
    </row>
    <row r="433" s="2" customFormat="1">
      <c r="A433" s="35"/>
      <c r="B433" s="36"/>
      <c r="C433" s="215" t="s">
        <v>820</v>
      </c>
      <c r="D433" s="215" t="s">
        <v>124</v>
      </c>
      <c r="E433" s="216" t="s">
        <v>821</v>
      </c>
      <c r="F433" s="217" t="s">
        <v>822</v>
      </c>
      <c r="G433" s="218" t="s">
        <v>147</v>
      </c>
      <c r="H433" s="219">
        <v>6</v>
      </c>
      <c r="I433" s="220"/>
      <c r="J433" s="221">
        <f>ROUND(I433*H433,2)</f>
        <v>0</v>
      </c>
      <c r="K433" s="217" t="s">
        <v>141</v>
      </c>
      <c r="L433" s="41"/>
      <c r="M433" s="222" t="s">
        <v>1</v>
      </c>
      <c r="N433" s="223" t="s">
        <v>38</v>
      </c>
      <c r="O433" s="88"/>
      <c r="P433" s="224">
        <f>O433*H433</f>
        <v>0</v>
      </c>
      <c r="Q433" s="224">
        <v>0.0062899999999999996</v>
      </c>
      <c r="R433" s="224">
        <f>Q433*H433</f>
        <v>0.037739999999999996</v>
      </c>
      <c r="S433" s="224">
        <v>0</v>
      </c>
      <c r="T433" s="22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6" t="s">
        <v>234</v>
      </c>
      <c r="AT433" s="226" t="s">
        <v>124</v>
      </c>
      <c r="AU433" s="226" t="s">
        <v>83</v>
      </c>
      <c r="AY433" s="14" t="s">
        <v>121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4" t="s">
        <v>81</v>
      </c>
      <c r="BK433" s="227">
        <f>ROUND(I433*H433,2)</f>
        <v>0</v>
      </c>
      <c r="BL433" s="14" t="s">
        <v>234</v>
      </c>
      <c r="BM433" s="226" t="s">
        <v>823</v>
      </c>
    </row>
    <row r="434" s="2" customFormat="1">
      <c r="A434" s="35"/>
      <c r="B434" s="36"/>
      <c r="C434" s="37"/>
      <c r="D434" s="228" t="s">
        <v>130</v>
      </c>
      <c r="E434" s="37"/>
      <c r="F434" s="229" t="s">
        <v>824</v>
      </c>
      <c r="G434" s="37"/>
      <c r="H434" s="37"/>
      <c r="I434" s="230"/>
      <c r="J434" s="37"/>
      <c r="K434" s="37"/>
      <c r="L434" s="41"/>
      <c r="M434" s="231"/>
      <c r="N434" s="232"/>
      <c r="O434" s="88"/>
      <c r="P434" s="88"/>
      <c r="Q434" s="88"/>
      <c r="R434" s="88"/>
      <c r="S434" s="88"/>
      <c r="T434" s="89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4" t="s">
        <v>130</v>
      </c>
      <c r="AU434" s="14" t="s">
        <v>83</v>
      </c>
    </row>
    <row r="435" s="2" customFormat="1" ht="33" customHeight="1">
      <c r="A435" s="35"/>
      <c r="B435" s="36"/>
      <c r="C435" s="215" t="s">
        <v>825</v>
      </c>
      <c r="D435" s="215" t="s">
        <v>124</v>
      </c>
      <c r="E435" s="216" t="s">
        <v>826</v>
      </c>
      <c r="F435" s="217" t="s">
        <v>827</v>
      </c>
      <c r="G435" s="218" t="s">
        <v>147</v>
      </c>
      <c r="H435" s="219">
        <v>30</v>
      </c>
      <c r="I435" s="220"/>
      <c r="J435" s="221">
        <f>ROUND(I435*H435,2)</f>
        <v>0</v>
      </c>
      <c r="K435" s="217" t="s">
        <v>141</v>
      </c>
      <c r="L435" s="41"/>
      <c r="M435" s="222" t="s">
        <v>1</v>
      </c>
      <c r="N435" s="223" t="s">
        <v>38</v>
      </c>
      <c r="O435" s="88"/>
      <c r="P435" s="224">
        <f>O435*H435</f>
        <v>0</v>
      </c>
      <c r="Q435" s="224">
        <v>0.0057499999999999999</v>
      </c>
      <c r="R435" s="224">
        <f>Q435*H435</f>
        <v>0.17249999999999999</v>
      </c>
      <c r="S435" s="224">
        <v>0</v>
      </c>
      <c r="T435" s="22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6" t="s">
        <v>234</v>
      </c>
      <c r="AT435" s="226" t="s">
        <v>124</v>
      </c>
      <c r="AU435" s="226" t="s">
        <v>83</v>
      </c>
      <c r="AY435" s="14" t="s">
        <v>121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4" t="s">
        <v>81</v>
      </c>
      <c r="BK435" s="227">
        <f>ROUND(I435*H435,2)</f>
        <v>0</v>
      </c>
      <c r="BL435" s="14" t="s">
        <v>234</v>
      </c>
      <c r="BM435" s="226" t="s">
        <v>828</v>
      </c>
    </row>
    <row r="436" s="2" customFormat="1">
      <c r="A436" s="35"/>
      <c r="B436" s="36"/>
      <c r="C436" s="37"/>
      <c r="D436" s="228" t="s">
        <v>130</v>
      </c>
      <c r="E436" s="37"/>
      <c r="F436" s="229" t="s">
        <v>829</v>
      </c>
      <c r="G436" s="37"/>
      <c r="H436" s="37"/>
      <c r="I436" s="230"/>
      <c r="J436" s="37"/>
      <c r="K436" s="37"/>
      <c r="L436" s="41"/>
      <c r="M436" s="231"/>
      <c r="N436" s="232"/>
      <c r="O436" s="88"/>
      <c r="P436" s="88"/>
      <c r="Q436" s="88"/>
      <c r="R436" s="88"/>
      <c r="S436" s="88"/>
      <c r="T436" s="89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4" t="s">
        <v>130</v>
      </c>
      <c r="AU436" s="14" t="s">
        <v>83</v>
      </c>
    </row>
    <row r="437" s="2" customFormat="1">
      <c r="A437" s="35"/>
      <c r="B437" s="36"/>
      <c r="C437" s="37"/>
      <c r="D437" s="228" t="s">
        <v>427</v>
      </c>
      <c r="E437" s="37"/>
      <c r="F437" s="243" t="s">
        <v>830</v>
      </c>
      <c r="G437" s="37"/>
      <c r="H437" s="37"/>
      <c r="I437" s="230"/>
      <c r="J437" s="37"/>
      <c r="K437" s="37"/>
      <c r="L437" s="41"/>
      <c r="M437" s="231"/>
      <c r="N437" s="232"/>
      <c r="O437" s="88"/>
      <c r="P437" s="88"/>
      <c r="Q437" s="88"/>
      <c r="R437" s="88"/>
      <c r="S437" s="88"/>
      <c r="T437" s="89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427</v>
      </c>
      <c r="AU437" s="14" t="s">
        <v>83</v>
      </c>
    </row>
    <row r="438" s="2" customFormat="1">
      <c r="A438" s="35"/>
      <c r="B438" s="36"/>
      <c r="C438" s="215" t="s">
        <v>831</v>
      </c>
      <c r="D438" s="215" t="s">
        <v>124</v>
      </c>
      <c r="E438" s="216" t="s">
        <v>832</v>
      </c>
      <c r="F438" s="217" t="s">
        <v>833</v>
      </c>
      <c r="G438" s="218" t="s">
        <v>147</v>
      </c>
      <c r="H438" s="219">
        <v>6</v>
      </c>
      <c r="I438" s="220"/>
      <c r="J438" s="221">
        <f>ROUND(I438*H438,2)</f>
        <v>0</v>
      </c>
      <c r="K438" s="217" t="s">
        <v>141</v>
      </c>
      <c r="L438" s="41"/>
      <c r="M438" s="222" t="s">
        <v>1</v>
      </c>
      <c r="N438" s="223" t="s">
        <v>38</v>
      </c>
      <c r="O438" s="88"/>
      <c r="P438" s="224">
        <f>O438*H438</f>
        <v>0</v>
      </c>
      <c r="Q438" s="224">
        <v>0.0075100000000000002</v>
      </c>
      <c r="R438" s="224">
        <f>Q438*H438</f>
        <v>0.045060000000000003</v>
      </c>
      <c r="S438" s="224">
        <v>0</v>
      </c>
      <c r="T438" s="22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6" t="s">
        <v>234</v>
      </c>
      <c r="AT438" s="226" t="s">
        <v>124</v>
      </c>
      <c r="AU438" s="226" t="s">
        <v>83</v>
      </c>
      <c r="AY438" s="14" t="s">
        <v>121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4" t="s">
        <v>81</v>
      </c>
      <c r="BK438" s="227">
        <f>ROUND(I438*H438,2)</f>
        <v>0</v>
      </c>
      <c r="BL438" s="14" t="s">
        <v>234</v>
      </c>
      <c r="BM438" s="226" t="s">
        <v>834</v>
      </c>
    </row>
    <row r="439" s="2" customFormat="1">
      <c r="A439" s="35"/>
      <c r="B439" s="36"/>
      <c r="C439" s="37"/>
      <c r="D439" s="228" t="s">
        <v>130</v>
      </c>
      <c r="E439" s="37"/>
      <c r="F439" s="229" t="s">
        <v>835</v>
      </c>
      <c r="G439" s="37"/>
      <c r="H439" s="37"/>
      <c r="I439" s="230"/>
      <c r="J439" s="37"/>
      <c r="K439" s="37"/>
      <c r="L439" s="41"/>
      <c r="M439" s="231"/>
      <c r="N439" s="232"/>
      <c r="O439" s="88"/>
      <c r="P439" s="88"/>
      <c r="Q439" s="88"/>
      <c r="R439" s="88"/>
      <c r="S439" s="88"/>
      <c r="T439" s="89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130</v>
      </c>
      <c r="AU439" s="14" t="s">
        <v>83</v>
      </c>
    </row>
    <row r="440" s="2" customFormat="1">
      <c r="A440" s="35"/>
      <c r="B440" s="36"/>
      <c r="C440" s="37"/>
      <c r="D440" s="228" t="s">
        <v>427</v>
      </c>
      <c r="E440" s="37"/>
      <c r="F440" s="243" t="s">
        <v>836</v>
      </c>
      <c r="G440" s="37"/>
      <c r="H440" s="37"/>
      <c r="I440" s="230"/>
      <c r="J440" s="37"/>
      <c r="K440" s="37"/>
      <c r="L440" s="41"/>
      <c r="M440" s="231"/>
      <c r="N440" s="232"/>
      <c r="O440" s="88"/>
      <c r="P440" s="88"/>
      <c r="Q440" s="88"/>
      <c r="R440" s="88"/>
      <c r="S440" s="88"/>
      <c r="T440" s="89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4" t="s">
        <v>427</v>
      </c>
      <c r="AU440" s="14" t="s">
        <v>83</v>
      </c>
    </row>
    <row r="441" s="2" customFormat="1">
      <c r="A441" s="35"/>
      <c r="B441" s="36"/>
      <c r="C441" s="215" t="s">
        <v>837</v>
      </c>
      <c r="D441" s="215" t="s">
        <v>124</v>
      </c>
      <c r="E441" s="216" t="s">
        <v>838</v>
      </c>
      <c r="F441" s="217" t="s">
        <v>839</v>
      </c>
      <c r="G441" s="218" t="s">
        <v>147</v>
      </c>
      <c r="H441" s="219">
        <v>12</v>
      </c>
      <c r="I441" s="220"/>
      <c r="J441" s="221">
        <f>ROUND(I441*H441,2)</f>
        <v>0</v>
      </c>
      <c r="K441" s="217" t="s">
        <v>141</v>
      </c>
      <c r="L441" s="41"/>
      <c r="M441" s="222" t="s">
        <v>1</v>
      </c>
      <c r="N441" s="223" t="s">
        <v>38</v>
      </c>
      <c r="O441" s="88"/>
      <c r="P441" s="224">
        <f>O441*H441</f>
        <v>0</v>
      </c>
      <c r="Q441" s="224">
        <v>0.0098799999999999999</v>
      </c>
      <c r="R441" s="224">
        <f>Q441*H441</f>
        <v>0.11856</v>
      </c>
      <c r="S441" s="224">
        <v>0</v>
      </c>
      <c r="T441" s="225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6" t="s">
        <v>234</v>
      </c>
      <c r="AT441" s="226" t="s">
        <v>124</v>
      </c>
      <c r="AU441" s="226" t="s">
        <v>83</v>
      </c>
      <c r="AY441" s="14" t="s">
        <v>121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4" t="s">
        <v>81</v>
      </c>
      <c r="BK441" s="227">
        <f>ROUND(I441*H441,2)</f>
        <v>0</v>
      </c>
      <c r="BL441" s="14" t="s">
        <v>234</v>
      </c>
      <c r="BM441" s="226" t="s">
        <v>840</v>
      </c>
    </row>
    <row r="442" s="2" customFormat="1">
      <c r="A442" s="35"/>
      <c r="B442" s="36"/>
      <c r="C442" s="37"/>
      <c r="D442" s="228" t="s">
        <v>130</v>
      </c>
      <c r="E442" s="37"/>
      <c r="F442" s="229" t="s">
        <v>841</v>
      </c>
      <c r="G442" s="37"/>
      <c r="H442" s="37"/>
      <c r="I442" s="230"/>
      <c r="J442" s="37"/>
      <c r="K442" s="37"/>
      <c r="L442" s="41"/>
      <c r="M442" s="231"/>
      <c r="N442" s="232"/>
      <c r="O442" s="88"/>
      <c r="P442" s="88"/>
      <c r="Q442" s="88"/>
      <c r="R442" s="88"/>
      <c r="S442" s="88"/>
      <c r="T442" s="89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4" t="s">
        <v>130</v>
      </c>
      <c r="AU442" s="14" t="s">
        <v>83</v>
      </c>
    </row>
    <row r="443" s="2" customFormat="1">
      <c r="A443" s="35"/>
      <c r="B443" s="36"/>
      <c r="C443" s="37"/>
      <c r="D443" s="228" t="s">
        <v>427</v>
      </c>
      <c r="E443" s="37"/>
      <c r="F443" s="243" t="s">
        <v>842</v>
      </c>
      <c r="G443" s="37"/>
      <c r="H443" s="37"/>
      <c r="I443" s="230"/>
      <c r="J443" s="37"/>
      <c r="K443" s="37"/>
      <c r="L443" s="41"/>
      <c r="M443" s="231"/>
      <c r="N443" s="232"/>
      <c r="O443" s="88"/>
      <c r="P443" s="88"/>
      <c r="Q443" s="88"/>
      <c r="R443" s="88"/>
      <c r="S443" s="88"/>
      <c r="T443" s="89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427</v>
      </c>
      <c r="AU443" s="14" t="s">
        <v>83</v>
      </c>
    </row>
    <row r="444" s="2" customFormat="1">
      <c r="A444" s="35"/>
      <c r="B444" s="36"/>
      <c r="C444" s="215" t="s">
        <v>843</v>
      </c>
      <c r="D444" s="215" t="s">
        <v>124</v>
      </c>
      <c r="E444" s="216" t="s">
        <v>844</v>
      </c>
      <c r="F444" s="217" t="s">
        <v>845</v>
      </c>
      <c r="G444" s="218" t="s">
        <v>147</v>
      </c>
      <c r="H444" s="219">
        <v>36</v>
      </c>
      <c r="I444" s="220"/>
      <c r="J444" s="221">
        <f>ROUND(I444*H444,2)</f>
        <v>0</v>
      </c>
      <c r="K444" s="217" t="s">
        <v>141</v>
      </c>
      <c r="L444" s="41"/>
      <c r="M444" s="222" t="s">
        <v>1</v>
      </c>
      <c r="N444" s="223" t="s">
        <v>38</v>
      </c>
      <c r="O444" s="88"/>
      <c r="P444" s="224">
        <f>O444*H444</f>
        <v>0</v>
      </c>
      <c r="Q444" s="224">
        <v>0.01474</v>
      </c>
      <c r="R444" s="224">
        <f>Q444*H444</f>
        <v>0.53064</v>
      </c>
      <c r="S444" s="224">
        <v>0</v>
      </c>
      <c r="T444" s="22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6" t="s">
        <v>234</v>
      </c>
      <c r="AT444" s="226" t="s">
        <v>124</v>
      </c>
      <c r="AU444" s="226" t="s">
        <v>83</v>
      </c>
      <c r="AY444" s="14" t="s">
        <v>121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4" t="s">
        <v>81</v>
      </c>
      <c r="BK444" s="227">
        <f>ROUND(I444*H444,2)</f>
        <v>0</v>
      </c>
      <c r="BL444" s="14" t="s">
        <v>234</v>
      </c>
      <c r="BM444" s="226" t="s">
        <v>846</v>
      </c>
    </row>
    <row r="445" s="2" customFormat="1">
      <c r="A445" s="35"/>
      <c r="B445" s="36"/>
      <c r="C445" s="37"/>
      <c r="D445" s="228" t="s">
        <v>130</v>
      </c>
      <c r="E445" s="37"/>
      <c r="F445" s="229" t="s">
        <v>847</v>
      </c>
      <c r="G445" s="37"/>
      <c r="H445" s="37"/>
      <c r="I445" s="230"/>
      <c r="J445" s="37"/>
      <c r="K445" s="37"/>
      <c r="L445" s="41"/>
      <c r="M445" s="231"/>
      <c r="N445" s="232"/>
      <c r="O445" s="88"/>
      <c r="P445" s="88"/>
      <c r="Q445" s="88"/>
      <c r="R445" s="88"/>
      <c r="S445" s="88"/>
      <c r="T445" s="89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130</v>
      </c>
      <c r="AU445" s="14" t="s">
        <v>83</v>
      </c>
    </row>
    <row r="446" s="2" customFormat="1">
      <c r="A446" s="35"/>
      <c r="B446" s="36"/>
      <c r="C446" s="37"/>
      <c r="D446" s="228" t="s">
        <v>427</v>
      </c>
      <c r="E446" s="37"/>
      <c r="F446" s="243" t="s">
        <v>848</v>
      </c>
      <c r="G446" s="37"/>
      <c r="H446" s="37"/>
      <c r="I446" s="230"/>
      <c r="J446" s="37"/>
      <c r="K446" s="37"/>
      <c r="L446" s="41"/>
      <c r="M446" s="231"/>
      <c r="N446" s="232"/>
      <c r="O446" s="88"/>
      <c r="P446" s="88"/>
      <c r="Q446" s="88"/>
      <c r="R446" s="88"/>
      <c r="S446" s="88"/>
      <c r="T446" s="89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4" t="s">
        <v>427</v>
      </c>
      <c r="AU446" s="14" t="s">
        <v>83</v>
      </c>
    </row>
    <row r="447" s="2" customFormat="1">
      <c r="A447" s="35"/>
      <c r="B447" s="36"/>
      <c r="C447" s="215" t="s">
        <v>849</v>
      </c>
      <c r="D447" s="215" t="s">
        <v>124</v>
      </c>
      <c r="E447" s="216" t="s">
        <v>850</v>
      </c>
      <c r="F447" s="217" t="s">
        <v>851</v>
      </c>
      <c r="G447" s="218" t="s">
        <v>147</v>
      </c>
      <c r="H447" s="219">
        <v>90</v>
      </c>
      <c r="I447" s="220"/>
      <c r="J447" s="221">
        <f>ROUND(I447*H447,2)</f>
        <v>0</v>
      </c>
      <c r="K447" s="217" t="s">
        <v>141</v>
      </c>
      <c r="L447" s="41"/>
      <c r="M447" s="222" t="s">
        <v>1</v>
      </c>
      <c r="N447" s="223" t="s">
        <v>38</v>
      </c>
      <c r="O447" s="88"/>
      <c r="P447" s="224">
        <f>O447*H447</f>
        <v>0</v>
      </c>
      <c r="Q447" s="224">
        <v>0.027609999999999999</v>
      </c>
      <c r="R447" s="224">
        <f>Q447*H447</f>
        <v>2.4849000000000001</v>
      </c>
      <c r="S447" s="224">
        <v>0</v>
      </c>
      <c r="T447" s="22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6" t="s">
        <v>234</v>
      </c>
      <c r="AT447" s="226" t="s">
        <v>124</v>
      </c>
      <c r="AU447" s="226" t="s">
        <v>83</v>
      </c>
      <c r="AY447" s="14" t="s">
        <v>121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4" t="s">
        <v>81</v>
      </c>
      <c r="BK447" s="227">
        <f>ROUND(I447*H447,2)</f>
        <v>0</v>
      </c>
      <c r="BL447" s="14" t="s">
        <v>234</v>
      </c>
      <c r="BM447" s="226" t="s">
        <v>852</v>
      </c>
    </row>
    <row r="448" s="2" customFormat="1">
      <c r="A448" s="35"/>
      <c r="B448" s="36"/>
      <c r="C448" s="37"/>
      <c r="D448" s="228" t="s">
        <v>130</v>
      </c>
      <c r="E448" s="37"/>
      <c r="F448" s="229" t="s">
        <v>853</v>
      </c>
      <c r="G448" s="37"/>
      <c r="H448" s="37"/>
      <c r="I448" s="230"/>
      <c r="J448" s="37"/>
      <c r="K448" s="37"/>
      <c r="L448" s="41"/>
      <c r="M448" s="231"/>
      <c r="N448" s="232"/>
      <c r="O448" s="88"/>
      <c r="P448" s="88"/>
      <c r="Q448" s="88"/>
      <c r="R448" s="88"/>
      <c r="S448" s="88"/>
      <c r="T448" s="89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4" t="s">
        <v>130</v>
      </c>
      <c r="AU448" s="14" t="s">
        <v>83</v>
      </c>
    </row>
    <row r="449" s="2" customFormat="1">
      <c r="A449" s="35"/>
      <c r="B449" s="36"/>
      <c r="C449" s="37"/>
      <c r="D449" s="228" t="s">
        <v>427</v>
      </c>
      <c r="E449" s="37"/>
      <c r="F449" s="243" t="s">
        <v>854</v>
      </c>
      <c r="G449" s="37"/>
      <c r="H449" s="37"/>
      <c r="I449" s="230"/>
      <c r="J449" s="37"/>
      <c r="K449" s="37"/>
      <c r="L449" s="41"/>
      <c r="M449" s="231"/>
      <c r="N449" s="232"/>
      <c r="O449" s="88"/>
      <c r="P449" s="88"/>
      <c r="Q449" s="88"/>
      <c r="R449" s="88"/>
      <c r="S449" s="88"/>
      <c r="T449" s="89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4" t="s">
        <v>427</v>
      </c>
      <c r="AU449" s="14" t="s">
        <v>83</v>
      </c>
    </row>
    <row r="450" s="2" customFormat="1">
      <c r="A450" s="35"/>
      <c r="B450" s="36"/>
      <c r="C450" s="215" t="s">
        <v>855</v>
      </c>
      <c r="D450" s="215" t="s">
        <v>124</v>
      </c>
      <c r="E450" s="216" t="s">
        <v>856</v>
      </c>
      <c r="F450" s="217" t="s">
        <v>857</v>
      </c>
      <c r="G450" s="218" t="s">
        <v>147</v>
      </c>
      <c r="H450" s="219">
        <v>24</v>
      </c>
      <c r="I450" s="220"/>
      <c r="J450" s="221">
        <f>ROUND(I450*H450,2)</f>
        <v>0</v>
      </c>
      <c r="K450" s="217" t="s">
        <v>141</v>
      </c>
      <c r="L450" s="41"/>
      <c r="M450" s="222" t="s">
        <v>1</v>
      </c>
      <c r="N450" s="223" t="s">
        <v>38</v>
      </c>
      <c r="O450" s="88"/>
      <c r="P450" s="224">
        <f>O450*H450</f>
        <v>0</v>
      </c>
      <c r="Q450" s="224">
        <v>0.044299999999999999</v>
      </c>
      <c r="R450" s="224">
        <f>Q450*H450</f>
        <v>1.0631999999999999</v>
      </c>
      <c r="S450" s="224">
        <v>0</v>
      </c>
      <c r="T450" s="225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6" t="s">
        <v>234</v>
      </c>
      <c r="AT450" s="226" t="s">
        <v>124</v>
      </c>
      <c r="AU450" s="226" t="s">
        <v>83</v>
      </c>
      <c r="AY450" s="14" t="s">
        <v>121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4" t="s">
        <v>81</v>
      </c>
      <c r="BK450" s="227">
        <f>ROUND(I450*H450,2)</f>
        <v>0</v>
      </c>
      <c r="BL450" s="14" t="s">
        <v>234</v>
      </c>
      <c r="BM450" s="226" t="s">
        <v>858</v>
      </c>
    </row>
    <row r="451" s="2" customFormat="1">
      <c r="A451" s="35"/>
      <c r="B451" s="36"/>
      <c r="C451" s="37"/>
      <c r="D451" s="228" t="s">
        <v>130</v>
      </c>
      <c r="E451" s="37"/>
      <c r="F451" s="229" t="s">
        <v>859</v>
      </c>
      <c r="G451" s="37"/>
      <c r="H451" s="37"/>
      <c r="I451" s="230"/>
      <c r="J451" s="37"/>
      <c r="K451" s="37"/>
      <c r="L451" s="41"/>
      <c r="M451" s="231"/>
      <c r="N451" s="232"/>
      <c r="O451" s="88"/>
      <c r="P451" s="88"/>
      <c r="Q451" s="88"/>
      <c r="R451" s="88"/>
      <c r="S451" s="88"/>
      <c r="T451" s="89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130</v>
      </c>
      <c r="AU451" s="14" t="s">
        <v>83</v>
      </c>
    </row>
    <row r="452" s="2" customFormat="1">
      <c r="A452" s="35"/>
      <c r="B452" s="36"/>
      <c r="C452" s="37"/>
      <c r="D452" s="228" t="s">
        <v>427</v>
      </c>
      <c r="E452" s="37"/>
      <c r="F452" s="243" t="s">
        <v>860</v>
      </c>
      <c r="G452" s="37"/>
      <c r="H452" s="37"/>
      <c r="I452" s="230"/>
      <c r="J452" s="37"/>
      <c r="K452" s="37"/>
      <c r="L452" s="41"/>
      <c r="M452" s="231"/>
      <c r="N452" s="232"/>
      <c r="O452" s="88"/>
      <c r="P452" s="88"/>
      <c r="Q452" s="88"/>
      <c r="R452" s="88"/>
      <c r="S452" s="88"/>
      <c r="T452" s="89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4" t="s">
        <v>427</v>
      </c>
      <c r="AU452" s="14" t="s">
        <v>83</v>
      </c>
    </row>
    <row r="453" s="2" customFormat="1" ht="21.75" customHeight="1">
      <c r="A453" s="35"/>
      <c r="B453" s="36"/>
      <c r="C453" s="215" t="s">
        <v>861</v>
      </c>
      <c r="D453" s="215" t="s">
        <v>124</v>
      </c>
      <c r="E453" s="216" t="s">
        <v>862</v>
      </c>
      <c r="F453" s="217" t="s">
        <v>863</v>
      </c>
      <c r="G453" s="218" t="s">
        <v>147</v>
      </c>
      <c r="H453" s="219">
        <v>102</v>
      </c>
      <c r="I453" s="220"/>
      <c r="J453" s="221">
        <f>ROUND(I453*H453,2)</f>
        <v>0</v>
      </c>
      <c r="K453" s="217" t="s">
        <v>385</v>
      </c>
      <c r="L453" s="41"/>
      <c r="M453" s="222" t="s">
        <v>1</v>
      </c>
      <c r="N453" s="223" t="s">
        <v>38</v>
      </c>
      <c r="O453" s="88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6" t="s">
        <v>234</v>
      </c>
      <c r="AT453" s="226" t="s">
        <v>124</v>
      </c>
      <c r="AU453" s="226" t="s">
        <v>83</v>
      </c>
      <c r="AY453" s="14" t="s">
        <v>121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4" t="s">
        <v>81</v>
      </c>
      <c r="BK453" s="227">
        <f>ROUND(I453*H453,2)</f>
        <v>0</v>
      </c>
      <c r="BL453" s="14" t="s">
        <v>234</v>
      </c>
      <c r="BM453" s="226" t="s">
        <v>864</v>
      </c>
    </row>
    <row r="454" s="2" customFormat="1">
      <c r="A454" s="35"/>
      <c r="B454" s="36"/>
      <c r="C454" s="37"/>
      <c r="D454" s="228" t="s">
        <v>130</v>
      </c>
      <c r="E454" s="37"/>
      <c r="F454" s="229" t="s">
        <v>865</v>
      </c>
      <c r="G454" s="37"/>
      <c r="H454" s="37"/>
      <c r="I454" s="230"/>
      <c r="J454" s="37"/>
      <c r="K454" s="37"/>
      <c r="L454" s="41"/>
      <c r="M454" s="231"/>
      <c r="N454" s="232"/>
      <c r="O454" s="88"/>
      <c r="P454" s="88"/>
      <c r="Q454" s="88"/>
      <c r="R454" s="88"/>
      <c r="S454" s="88"/>
      <c r="T454" s="89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4" t="s">
        <v>130</v>
      </c>
      <c r="AU454" s="14" t="s">
        <v>83</v>
      </c>
    </row>
    <row r="455" s="2" customFormat="1">
      <c r="A455" s="35"/>
      <c r="B455" s="36"/>
      <c r="C455" s="215" t="s">
        <v>866</v>
      </c>
      <c r="D455" s="215" t="s">
        <v>124</v>
      </c>
      <c r="E455" s="216" t="s">
        <v>867</v>
      </c>
      <c r="F455" s="217" t="s">
        <v>868</v>
      </c>
      <c r="G455" s="218" t="s">
        <v>147</v>
      </c>
      <c r="H455" s="219">
        <v>42</v>
      </c>
      <c r="I455" s="220"/>
      <c r="J455" s="221">
        <f>ROUND(I455*H455,2)</f>
        <v>0</v>
      </c>
      <c r="K455" s="217" t="s">
        <v>385</v>
      </c>
      <c r="L455" s="41"/>
      <c r="M455" s="222" t="s">
        <v>1</v>
      </c>
      <c r="N455" s="223" t="s">
        <v>38</v>
      </c>
      <c r="O455" s="88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6" t="s">
        <v>234</v>
      </c>
      <c r="AT455" s="226" t="s">
        <v>124</v>
      </c>
      <c r="AU455" s="226" t="s">
        <v>83</v>
      </c>
      <c r="AY455" s="14" t="s">
        <v>121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4" t="s">
        <v>81</v>
      </c>
      <c r="BK455" s="227">
        <f>ROUND(I455*H455,2)</f>
        <v>0</v>
      </c>
      <c r="BL455" s="14" t="s">
        <v>234</v>
      </c>
      <c r="BM455" s="226" t="s">
        <v>869</v>
      </c>
    </row>
    <row r="456" s="2" customFormat="1">
      <c r="A456" s="35"/>
      <c r="B456" s="36"/>
      <c r="C456" s="37"/>
      <c r="D456" s="228" t="s">
        <v>130</v>
      </c>
      <c r="E456" s="37"/>
      <c r="F456" s="229" t="s">
        <v>870</v>
      </c>
      <c r="G456" s="37"/>
      <c r="H456" s="37"/>
      <c r="I456" s="230"/>
      <c r="J456" s="37"/>
      <c r="K456" s="37"/>
      <c r="L456" s="41"/>
      <c r="M456" s="231"/>
      <c r="N456" s="232"/>
      <c r="O456" s="88"/>
      <c r="P456" s="88"/>
      <c r="Q456" s="88"/>
      <c r="R456" s="88"/>
      <c r="S456" s="88"/>
      <c r="T456" s="89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4" t="s">
        <v>130</v>
      </c>
      <c r="AU456" s="14" t="s">
        <v>83</v>
      </c>
    </row>
    <row r="457" s="2" customFormat="1">
      <c r="A457" s="35"/>
      <c r="B457" s="36"/>
      <c r="C457" s="215" t="s">
        <v>871</v>
      </c>
      <c r="D457" s="215" t="s">
        <v>124</v>
      </c>
      <c r="E457" s="216" t="s">
        <v>872</v>
      </c>
      <c r="F457" s="217" t="s">
        <v>873</v>
      </c>
      <c r="G457" s="218" t="s">
        <v>147</v>
      </c>
      <c r="H457" s="219">
        <v>48</v>
      </c>
      <c r="I457" s="220"/>
      <c r="J457" s="221">
        <f>ROUND(I457*H457,2)</f>
        <v>0</v>
      </c>
      <c r="K457" s="217" t="s">
        <v>385</v>
      </c>
      <c r="L457" s="41"/>
      <c r="M457" s="222" t="s">
        <v>1</v>
      </c>
      <c r="N457" s="223" t="s">
        <v>38</v>
      </c>
      <c r="O457" s="88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6" t="s">
        <v>234</v>
      </c>
      <c r="AT457" s="226" t="s">
        <v>124</v>
      </c>
      <c r="AU457" s="226" t="s">
        <v>83</v>
      </c>
      <c r="AY457" s="14" t="s">
        <v>121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4" t="s">
        <v>81</v>
      </c>
      <c r="BK457" s="227">
        <f>ROUND(I457*H457,2)</f>
        <v>0</v>
      </c>
      <c r="BL457" s="14" t="s">
        <v>234</v>
      </c>
      <c r="BM457" s="226" t="s">
        <v>874</v>
      </c>
    </row>
    <row r="458" s="2" customFormat="1">
      <c r="A458" s="35"/>
      <c r="B458" s="36"/>
      <c r="C458" s="37"/>
      <c r="D458" s="228" t="s">
        <v>130</v>
      </c>
      <c r="E458" s="37"/>
      <c r="F458" s="229" t="s">
        <v>875</v>
      </c>
      <c r="G458" s="37"/>
      <c r="H458" s="37"/>
      <c r="I458" s="230"/>
      <c r="J458" s="37"/>
      <c r="K458" s="37"/>
      <c r="L458" s="41"/>
      <c r="M458" s="231"/>
      <c r="N458" s="232"/>
      <c r="O458" s="88"/>
      <c r="P458" s="88"/>
      <c r="Q458" s="88"/>
      <c r="R458" s="88"/>
      <c r="S458" s="88"/>
      <c r="T458" s="89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4" t="s">
        <v>130</v>
      </c>
      <c r="AU458" s="14" t="s">
        <v>83</v>
      </c>
    </row>
    <row r="459" s="2" customFormat="1">
      <c r="A459" s="35"/>
      <c r="B459" s="36"/>
      <c r="C459" s="215" t="s">
        <v>876</v>
      </c>
      <c r="D459" s="215" t="s">
        <v>124</v>
      </c>
      <c r="E459" s="216" t="s">
        <v>877</v>
      </c>
      <c r="F459" s="217" t="s">
        <v>878</v>
      </c>
      <c r="G459" s="218" t="s">
        <v>147</v>
      </c>
      <c r="H459" s="219">
        <v>114</v>
      </c>
      <c r="I459" s="220"/>
      <c r="J459" s="221">
        <f>ROUND(I459*H459,2)</f>
        <v>0</v>
      </c>
      <c r="K459" s="217" t="s">
        <v>385</v>
      </c>
      <c r="L459" s="41"/>
      <c r="M459" s="222" t="s">
        <v>1</v>
      </c>
      <c r="N459" s="223" t="s">
        <v>38</v>
      </c>
      <c r="O459" s="88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6" t="s">
        <v>234</v>
      </c>
      <c r="AT459" s="226" t="s">
        <v>124</v>
      </c>
      <c r="AU459" s="226" t="s">
        <v>83</v>
      </c>
      <c r="AY459" s="14" t="s">
        <v>121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4" t="s">
        <v>81</v>
      </c>
      <c r="BK459" s="227">
        <f>ROUND(I459*H459,2)</f>
        <v>0</v>
      </c>
      <c r="BL459" s="14" t="s">
        <v>234</v>
      </c>
      <c r="BM459" s="226" t="s">
        <v>879</v>
      </c>
    </row>
    <row r="460" s="2" customFormat="1">
      <c r="A460" s="35"/>
      <c r="B460" s="36"/>
      <c r="C460" s="37"/>
      <c r="D460" s="228" t="s">
        <v>130</v>
      </c>
      <c r="E460" s="37"/>
      <c r="F460" s="229" t="s">
        <v>880</v>
      </c>
      <c r="G460" s="37"/>
      <c r="H460" s="37"/>
      <c r="I460" s="230"/>
      <c r="J460" s="37"/>
      <c r="K460" s="37"/>
      <c r="L460" s="41"/>
      <c r="M460" s="231"/>
      <c r="N460" s="232"/>
      <c r="O460" s="88"/>
      <c r="P460" s="88"/>
      <c r="Q460" s="88"/>
      <c r="R460" s="88"/>
      <c r="S460" s="88"/>
      <c r="T460" s="89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4" t="s">
        <v>130</v>
      </c>
      <c r="AU460" s="14" t="s">
        <v>83</v>
      </c>
    </row>
    <row r="461" s="2" customFormat="1">
      <c r="A461" s="35"/>
      <c r="B461" s="36"/>
      <c r="C461" s="215" t="s">
        <v>881</v>
      </c>
      <c r="D461" s="215" t="s">
        <v>124</v>
      </c>
      <c r="E461" s="216" t="s">
        <v>882</v>
      </c>
      <c r="F461" s="217" t="s">
        <v>883</v>
      </c>
      <c r="G461" s="218" t="s">
        <v>384</v>
      </c>
      <c r="H461" s="219">
        <v>4.7539999999999996</v>
      </c>
      <c r="I461" s="220"/>
      <c r="J461" s="221">
        <f>ROUND(I461*H461,2)</f>
        <v>0</v>
      </c>
      <c r="K461" s="217" t="s">
        <v>385</v>
      </c>
      <c r="L461" s="41"/>
      <c r="M461" s="222" t="s">
        <v>1</v>
      </c>
      <c r="N461" s="223" t="s">
        <v>38</v>
      </c>
      <c r="O461" s="88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6" t="s">
        <v>234</v>
      </c>
      <c r="AT461" s="226" t="s">
        <v>124</v>
      </c>
      <c r="AU461" s="226" t="s">
        <v>83</v>
      </c>
      <c r="AY461" s="14" t="s">
        <v>121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4" t="s">
        <v>81</v>
      </c>
      <c r="BK461" s="227">
        <f>ROUND(I461*H461,2)</f>
        <v>0</v>
      </c>
      <c r="BL461" s="14" t="s">
        <v>234</v>
      </c>
      <c r="BM461" s="226" t="s">
        <v>884</v>
      </c>
    </row>
    <row r="462" s="2" customFormat="1">
      <c r="A462" s="35"/>
      <c r="B462" s="36"/>
      <c r="C462" s="37"/>
      <c r="D462" s="228" t="s">
        <v>130</v>
      </c>
      <c r="E462" s="37"/>
      <c r="F462" s="229" t="s">
        <v>885</v>
      </c>
      <c r="G462" s="37"/>
      <c r="H462" s="37"/>
      <c r="I462" s="230"/>
      <c r="J462" s="37"/>
      <c r="K462" s="37"/>
      <c r="L462" s="41"/>
      <c r="M462" s="231"/>
      <c r="N462" s="232"/>
      <c r="O462" s="88"/>
      <c r="P462" s="88"/>
      <c r="Q462" s="88"/>
      <c r="R462" s="88"/>
      <c r="S462" s="88"/>
      <c r="T462" s="89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4" t="s">
        <v>130</v>
      </c>
      <c r="AU462" s="14" t="s">
        <v>83</v>
      </c>
    </row>
    <row r="463" s="12" customFormat="1" ht="22.8" customHeight="1">
      <c r="A463" s="12"/>
      <c r="B463" s="199"/>
      <c r="C463" s="200"/>
      <c r="D463" s="201" t="s">
        <v>72</v>
      </c>
      <c r="E463" s="213" t="s">
        <v>886</v>
      </c>
      <c r="F463" s="213" t="s">
        <v>887</v>
      </c>
      <c r="G463" s="200"/>
      <c r="H463" s="200"/>
      <c r="I463" s="203"/>
      <c r="J463" s="214">
        <f>BK463</f>
        <v>0</v>
      </c>
      <c r="K463" s="200"/>
      <c r="L463" s="205"/>
      <c r="M463" s="206"/>
      <c r="N463" s="207"/>
      <c r="O463" s="207"/>
      <c r="P463" s="208">
        <f>SUM(P464:P557)</f>
        <v>0</v>
      </c>
      <c r="Q463" s="207"/>
      <c r="R463" s="208">
        <f>SUM(R464:R557)</f>
        <v>0.86386000000000007</v>
      </c>
      <c r="S463" s="207"/>
      <c r="T463" s="209">
        <f>SUM(T464:T557)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0" t="s">
        <v>83</v>
      </c>
      <c r="AT463" s="211" t="s">
        <v>72</v>
      </c>
      <c r="AU463" s="211" t="s">
        <v>81</v>
      </c>
      <c r="AY463" s="210" t="s">
        <v>121</v>
      </c>
      <c r="BK463" s="212">
        <f>SUM(BK464:BK557)</f>
        <v>0</v>
      </c>
    </row>
    <row r="464" s="2" customFormat="1" ht="16.5" customHeight="1">
      <c r="A464" s="35"/>
      <c r="B464" s="36"/>
      <c r="C464" s="233" t="s">
        <v>888</v>
      </c>
      <c r="D464" s="233" t="s">
        <v>138</v>
      </c>
      <c r="E464" s="234" t="s">
        <v>889</v>
      </c>
      <c r="F464" s="235" t="s">
        <v>890</v>
      </c>
      <c r="G464" s="236" t="s">
        <v>232</v>
      </c>
      <c r="H464" s="237">
        <v>2</v>
      </c>
      <c r="I464" s="238"/>
      <c r="J464" s="239">
        <f>ROUND(I464*H464,2)</f>
        <v>0</v>
      </c>
      <c r="K464" s="235" t="s">
        <v>1</v>
      </c>
      <c r="L464" s="240"/>
      <c r="M464" s="241" t="s">
        <v>1</v>
      </c>
      <c r="N464" s="242" t="s">
        <v>38</v>
      </c>
      <c r="O464" s="88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6" t="s">
        <v>233</v>
      </c>
      <c r="AT464" s="226" t="s">
        <v>138</v>
      </c>
      <c r="AU464" s="226" t="s">
        <v>83</v>
      </c>
      <c r="AY464" s="14" t="s">
        <v>121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14" t="s">
        <v>81</v>
      </c>
      <c r="BK464" s="227">
        <f>ROUND(I464*H464,2)</f>
        <v>0</v>
      </c>
      <c r="BL464" s="14" t="s">
        <v>234</v>
      </c>
      <c r="BM464" s="226" t="s">
        <v>891</v>
      </c>
    </row>
    <row r="465" s="2" customFormat="1">
      <c r="A465" s="35"/>
      <c r="B465" s="36"/>
      <c r="C465" s="37"/>
      <c r="D465" s="228" t="s">
        <v>130</v>
      </c>
      <c r="E465" s="37"/>
      <c r="F465" s="229" t="s">
        <v>892</v>
      </c>
      <c r="G465" s="37"/>
      <c r="H465" s="37"/>
      <c r="I465" s="230"/>
      <c r="J465" s="37"/>
      <c r="K465" s="37"/>
      <c r="L465" s="41"/>
      <c r="M465" s="231"/>
      <c r="N465" s="232"/>
      <c r="O465" s="88"/>
      <c r="P465" s="88"/>
      <c r="Q465" s="88"/>
      <c r="R465" s="88"/>
      <c r="S465" s="88"/>
      <c r="T465" s="89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4" t="s">
        <v>130</v>
      </c>
      <c r="AU465" s="14" t="s">
        <v>83</v>
      </c>
    </row>
    <row r="466" s="2" customFormat="1">
      <c r="A466" s="35"/>
      <c r="B466" s="36"/>
      <c r="C466" s="233" t="s">
        <v>893</v>
      </c>
      <c r="D466" s="233" t="s">
        <v>138</v>
      </c>
      <c r="E466" s="234" t="s">
        <v>894</v>
      </c>
      <c r="F466" s="235" t="s">
        <v>895</v>
      </c>
      <c r="G466" s="236" t="s">
        <v>232</v>
      </c>
      <c r="H466" s="237">
        <v>4</v>
      </c>
      <c r="I466" s="238"/>
      <c r="J466" s="239">
        <f>ROUND(I466*H466,2)</f>
        <v>0</v>
      </c>
      <c r="K466" s="235" t="s">
        <v>1</v>
      </c>
      <c r="L466" s="240"/>
      <c r="M466" s="241" t="s">
        <v>1</v>
      </c>
      <c r="N466" s="242" t="s">
        <v>38</v>
      </c>
      <c r="O466" s="88"/>
      <c r="P466" s="224">
        <f>O466*H466</f>
        <v>0</v>
      </c>
      <c r="Q466" s="224">
        <v>0</v>
      </c>
      <c r="R466" s="224">
        <f>Q466*H466</f>
        <v>0</v>
      </c>
      <c r="S466" s="224">
        <v>0</v>
      </c>
      <c r="T466" s="225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6" t="s">
        <v>142</v>
      </c>
      <c r="AT466" s="226" t="s">
        <v>138</v>
      </c>
      <c r="AU466" s="226" t="s">
        <v>83</v>
      </c>
      <c r="AY466" s="14" t="s">
        <v>121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4" t="s">
        <v>81</v>
      </c>
      <c r="BK466" s="227">
        <f>ROUND(I466*H466,2)</f>
        <v>0</v>
      </c>
      <c r="BL466" s="14" t="s">
        <v>142</v>
      </c>
      <c r="BM466" s="226" t="s">
        <v>896</v>
      </c>
    </row>
    <row r="467" s="2" customFormat="1">
      <c r="A467" s="35"/>
      <c r="B467" s="36"/>
      <c r="C467" s="37"/>
      <c r="D467" s="228" t="s">
        <v>130</v>
      </c>
      <c r="E467" s="37"/>
      <c r="F467" s="229" t="s">
        <v>897</v>
      </c>
      <c r="G467" s="37"/>
      <c r="H467" s="37"/>
      <c r="I467" s="230"/>
      <c r="J467" s="37"/>
      <c r="K467" s="37"/>
      <c r="L467" s="41"/>
      <c r="M467" s="231"/>
      <c r="N467" s="232"/>
      <c r="O467" s="88"/>
      <c r="P467" s="88"/>
      <c r="Q467" s="88"/>
      <c r="R467" s="88"/>
      <c r="S467" s="88"/>
      <c r="T467" s="89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4" t="s">
        <v>130</v>
      </c>
      <c r="AU467" s="14" t="s">
        <v>83</v>
      </c>
    </row>
    <row r="468" s="2" customFormat="1">
      <c r="A468" s="35"/>
      <c r="B468" s="36"/>
      <c r="C468" s="215" t="s">
        <v>898</v>
      </c>
      <c r="D468" s="215" t="s">
        <v>124</v>
      </c>
      <c r="E468" s="216" t="s">
        <v>899</v>
      </c>
      <c r="F468" s="217" t="s">
        <v>900</v>
      </c>
      <c r="G468" s="218" t="s">
        <v>691</v>
      </c>
      <c r="H468" s="219">
        <v>6</v>
      </c>
      <c r="I468" s="220"/>
      <c r="J468" s="221">
        <f>ROUND(I468*H468,2)</f>
        <v>0</v>
      </c>
      <c r="K468" s="217" t="s">
        <v>141</v>
      </c>
      <c r="L468" s="41"/>
      <c r="M468" s="222" t="s">
        <v>1</v>
      </c>
      <c r="N468" s="223" t="s">
        <v>38</v>
      </c>
      <c r="O468" s="88"/>
      <c r="P468" s="224">
        <f>O468*H468</f>
        <v>0</v>
      </c>
      <c r="Q468" s="224">
        <v>0.013509999999999999</v>
      </c>
      <c r="R468" s="224">
        <f>Q468*H468</f>
        <v>0.081059999999999993</v>
      </c>
      <c r="S468" s="224">
        <v>0</v>
      </c>
      <c r="T468" s="225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6" t="s">
        <v>234</v>
      </c>
      <c r="AT468" s="226" t="s">
        <v>124</v>
      </c>
      <c r="AU468" s="226" t="s">
        <v>83</v>
      </c>
      <c r="AY468" s="14" t="s">
        <v>121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4" t="s">
        <v>81</v>
      </c>
      <c r="BK468" s="227">
        <f>ROUND(I468*H468,2)</f>
        <v>0</v>
      </c>
      <c r="BL468" s="14" t="s">
        <v>234</v>
      </c>
      <c r="BM468" s="226" t="s">
        <v>901</v>
      </c>
    </row>
    <row r="469" s="2" customFormat="1">
      <c r="A469" s="35"/>
      <c r="B469" s="36"/>
      <c r="C469" s="37"/>
      <c r="D469" s="228" t="s">
        <v>130</v>
      </c>
      <c r="E469" s="37"/>
      <c r="F469" s="229" t="s">
        <v>902</v>
      </c>
      <c r="G469" s="37"/>
      <c r="H469" s="37"/>
      <c r="I469" s="230"/>
      <c r="J469" s="37"/>
      <c r="K469" s="37"/>
      <c r="L469" s="41"/>
      <c r="M469" s="231"/>
      <c r="N469" s="232"/>
      <c r="O469" s="88"/>
      <c r="P469" s="88"/>
      <c r="Q469" s="88"/>
      <c r="R469" s="88"/>
      <c r="S469" s="88"/>
      <c r="T469" s="89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4" t="s">
        <v>130</v>
      </c>
      <c r="AU469" s="14" t="s">
        <v>83</v>
      </c>
    </row>
    <row r="470" s="2" customFormat="1">
      <c r="A470" s="35"/>
      <c r="B470" s="36"/>
      <c r="C470" s="233" t="s">
        <v>903</v>
      </c>
      <c r="D470" s="233" t="s">
        <v>138</v>
      </c>
      <c r="E470" s="234" t="s">
        <v>904</v>
      </c>
      <c r="F470" s="235" t="s">
        <v>905</v>
      </c>
      <c r="G470" s="236" t="s">
        <v>473</v>
      </c>
      <c r="H470" s="237">
        <v>5</v>
      </c>
      <c r="I470" s="238"/>
      <c r="J470" s="239">
        <f>ROUND(I470*H470,2)</f>
        <v>0</v>
      </c>
      <c r="K470" s="235" t="s">
        <v>141</v>
      </c>
      <c r="L470" s="240"/>
      <c r="M470" s="241" t="s">
        <v>1</v>
      </c>
      <c r="N470" s="242" t="s">
        <v>38</v>
      </c>
      <c r="O470" s="88"/>
      <c r="P470" s="224">
        <f>O470*H470</f>
        <v>0</v>
      </c>
      <c r="Q470" s="224">
        <v>0.0047499999999999999</v>
      </c>
      <c r="R470" s="224">
        <f>Q470*H470</f>
        <v>0.02375</v>
      </c>
      <c r="S470" s="224">
        <v>0</v>
      </c>
      <c r="T470" s="225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6" t="s">
        <v>142</v>
      </c>
      <c r="AT470" s="226" t="s">
        <v>138</v>
      </c>
      <c r="AU470" s="226" t="s">
        <v>83</v>
      </c>
      <c r="AY470" s="14" t="s">
        <v>121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4" t="s">
        <v>81</v>
      </c>
      <c r="BK470" s="227">
        <f>ROUND(I470*H470,2)</f>
        <v>0</v>
      </c>
      <c r="BL470" s="14" t="s">
        <v>142</v>
      </c>
      <c r="BM470" s="226" t="s">
        <v>906</v>
      </c>
    </row>
    <row r="471" s="2" customFormat="1">
      <c r="A471" s="35"/>
      <c r="B471" s="36"/>
      <c r="C471" s="37"/>
      <c r="D471" s="228" t="s">
        <v>130</v>
      </c>
      <c r="E471" s="37"/>
      <c r="F471" s="229" t="s">
        <v>905</v>
      </c>
      <c r="G471" s="37"/>
      <c r="H471" s="37"/>
      <c r="I471" s="230"/>
      <c r="J471" s="37"/>
      <c r="K471" s="37"/>
      <c r="L471" s="41"/>
      <c r="M471" s="231"/>
      <c r="N471" s="232"/>
      <c r="O471" s="88"/>
      <c r="P471" s="88"/>
      <c r="Q471" s="88"/>
      <c r="R471" s="88"/>
      <c r="S471" s="88"/>
      <c r="T471" s="89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4" t="s">
        <v>130</v>
      </c>
      <c r="AU471" s="14" t="s">
        <v>83</v>
      </c>
    </row>
    <row r="472" s="2" customFormat="1">
      <c r="A472" s="35"/>
      <c r="B472" s="36"/>
      <c r="C472" s="233" t="s">
        <v>907</v>
      </c>
      <c r="D472" s="233" t="s">
        <v>138</v>
      </c>
      <c r="E472" s="234" t="s">
        <v>908</v>
      </c>
      <c r="F472" s="235" t="s">
        <v>909</v>
      </c>
      <c r="G472" s="236" t="s">
        <v>473</v>
      </c>
      <c r="H472" s="237">
        <v>2</v>
      </c>
      <c r="I472" s="238"/>
      <c r="J472" s="239">
        <f>ROUND(I472*H472,2)</f>
        <v>0</v>
      </c>
      <c r="K472" s="235" t="s">
        <v>141</v>
      </c>
      <c r="L472" s="240"/>
      <c r="M472" s="241" t="s">
        <v>1</v>
      </c>
      <c r="N472" s="242" t="s">
        <v>38</v>
      </c>
      <c r="O472" s="88"/>
      <c r="P472" s="224">
        <f>O472*H472</f>
        <v>0</v>
      </c>
      <c r="Q472" s="224">
        <v>0.0138</v>
      </c>
      <c r="R472" s="224">
        <f>Q472*H472</f>
        <v>0.0276</v>
      </c>
      <c r="S472" s="224">
        <v>0</v>
      </c>
      <c r="T472" s="22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6" t="s">
        <v>142</v>
      </c>
      <c r="AT472" s="226" t="s">
        <v>138</v>
      </c>
      <c r="AU472" s="226" t="s">
        <v>83</v>
      </c>
      <c r="AY472" s="14" t="s">
        <v>121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4" t="s">
        <v>81</v>
      </c>
      <c r="BK472" s="227">
        <f>ROUND(I472*H472,2)</f>
        <v>0</v>
      </c>
      <c r="BL472" s="14" t="s">
        <v>142</v>
      </c>
      <c r="BM472" s="226" t="s">
        <v>910</v>
      </c>
    </row>
    <row r="473" s="2" customFormat="1">
      <c r="A473" s="35"/>
      <c r="B473" s="36"/>
      <c r="C473" s="37"/>
      <c r="D473" s="228" t="s">
        <v>130</v>
      </c>
      <c r="E473" s="37"/>
      <c r="F473" s="229" t="s">
        <v>909</v>
      </c>
      <c r="G473" s="37"/>
      <c r="H473" s="37"/>
      <c r="I473" s="230"/>
      <c r="J473" s="37"/>
      <c r="K473" s="37"/>
      <c r="L473" s="41"/>
      <c r="M473" s="231"/>
      <c r="N473" s="232"/>
      <c r="O473" s="88"/>
      <c r="P473" s="88"/>
      <c r="Q473" s="88"/>
      <c r="R473" s="88"/>
      <c r="S473" s="88"/>
      <c r="T473" s="89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4" t="s">
        <v>130</v>
      </c>
      <c r="AU473" s="14" t="s">
        <v>83</v>
      </c>
    </row>
    <row r="474" s="2" customFormat="1">
      <c r="A474" s="35"/>
      <c r="B474" s="36"/>
      <c r="C474" s="215" t="s">
        <v>911</v>
      </c>
      <c r="D474" s="215" t="s">
        <v>124</v>
      </c>
      <c r="E474" s="216" t="s">
        <v>912</v>
      </c>
      <c r="F474" s="217" t="s">
        <v>913</v>
      </c>
      <c r="G474" s="218" t="s">
        <v>691</v>
      </c>
      <c r="H474" s="219">
        <v>7</v>
      </c>
      <c r="I474" s="220"/>
      <c r="J474" s="221">
        <f>ROUND(I474*H474,2)</f>
        <v>0</v>
      </c>
      <c r="K474" s="217" t="s">
        <v>141</v>
      </c>
      <c r="L474" s="41"/>
      <c r="M474" s="222" t="s">
        <v>1</v>
      </c>
      <c r="N474" s="223" t="s">
        <v>38</v>
      </c>
      <c r="O474" s="88"/>
      <c r="P474" s="224">
        <f>O474*H474</f>
        <v>0</v>
      </c>
      <c r="Q474" s="224">
        <v>0.01362</v>
      </c>
      <c r="R474" s="224">
        <f>Q474*H474</f>
        <v>0.095340000000000008</v>
      </c>
      <c r="S474" s="224">
        <v>0</v>
      </c>
      <c r="T474" s="225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6" t="s">
        <v>234</v>
      </c>
      <c r="AT474" s="226" t="s">
        <v>124</v>
      </c>
      <c r="AU474" s="226" t="s">
        <v>83</v>
      </c>
      <c r="AY474" s="14" t="s">
        <v>121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4" t="s">
        <v>81</v>
      </c>
      <c r="BK474" s="227">
        <f>ROUND(I474*H474,2)</f>
        <v>0</v>
      </c>
      <c r="BL474" s="14" t="s">
        <v>234</v>
      </c>
      <c r="BM474" s="226" t="s">
        <v>914</v>
      </c>
    </row>
    <row r="475" s="2" customFormat="1">
      <c r="A475" s="35"/>
      <c r="B475" s="36"/>
      <c r="C475" s="37"/>
      <c r="D475" s="228" t="s">
        <v>130</v>
      </c>
      <c r="E475" s="37"/>
      <c r="F475" s="229" t="s">
        <v>915</v>
      </c>
      <c r="G475" s="37"/>
      <c r="H475" s="37"/>
      <c r="I475" s="230"/>
      <c r="J475" s="37"/>
      <c r="K475" s="37"/>
      <c r="L475" s="41"/>
      <c r="M475" s="231"/>
      <c r="N475" s="232"/>
      <c r="O475" s="88"/>
      <c r="P475" s="88"/>
      <c r="Q475" s="88"/>
      <c r="R475" s="88"/>
      <c r="S475" s="88"/>
      <c r="T475" s="89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4" t="s">
        <v>130</v>
      </c>
      <c r="AU475" s="14" t="s">
        <v>83</v>
      </c>
    </row>
    <row r="476" s="2" customFormat="1">
      <c r="A476" s="35"/>
      <c r="B476" s="36"/>
      <c r="C476" s="233" t="s">
        <v>916</v>
      </c>
      <c r="D476" s="233" t="s">
        <v>138</v>
      </c>
      <c r="E476" s="234" t="s">
        <v>917</v>
      </c>
      <c r="F476" s="235" t="s">
        <v>918</v>
      </c>
      <c r="G476" s="236" t="s">
        <v>232</v>
      </c>
      <c r="H476" s="237">
        <v>1</v>
      </c>
      <c r="I476" s="238"/>
      <c r="J476" s="239">
        <f>ROUND(I476*H476,2)</f>
        <v>0</v>
      </c>
      <c r="K476" s="235" t="s">
        <v>1</v>
      </c>
      <c r="L476" s="240"/>
      <c r="M476" s="241" t="s">
        <v>1</v>
      </c>
      <c r="N476" s="242" t="s">
        <v>38</v>
      </c>
      <c r="O476" s="88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6" t="s">
        <v>142</v>
      </c>
      <c r="AT476" s="226" t="s">
        <v>138</v>
      </c>
      <c r="AU476" s="226" t="s">
        <v>83</v>
      </c>
      <c r="AY476" s="14" t="s">
        <v>121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4" t="s">
        <v>81</v>
      </c>
      <c r="BK476" s="227">
        <f>ROUND(I476*H476,2)</f>
        <v>0</v>
      </c>
      <c r="BL476" s="14" t="s">
        <v>142</v>
      </c>
      <c r="BM476" s="226" t="s">
        <v>919</v>
      </c>
    </row>
    <row r="477" s="2" customFormat="1">
      <c r="A477" s="35"/>
      <c r="B477" s="36"/>
      <c r="C477" s="37"/>
      <c r="D477" s="228" t="s">
        <v>130</v>
      </c>
      <c r="E477" s="37"/>
      <c r="F477" s="229" t="s">
        <v>897</v>
      </c>
      <c r="G477" s="37"/>
      <c r="H477" s="37"/>
      <c r="I477" s="230"/>
      <c r="J477" s="37"/>
      <c r="K477" s="37"/>
      <c r="L477" s="41"/>
      <c r="M477" s="231"/>
      <c r="N477" s="232"/>
      <c r="O477" s="88"/>
      <c r="P477" s="88"/>
      <c r="Q477" s="88"/>
      <c r="R477" s="88"/>
      <c r="S477" s="88"/>
      <c r="T477" s="89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4" t="s">
        <v>130</v>
      </c>
      <c r="AU477" s="14" t="s">
        <v>83</v>
      </c>
    </row>
    <row r="478" s="2" customFormat="1">
      <c r="A478" s="35"/>
      <c r="B478" s="36"/>
      <c r="C478" s="215" t="s">
        <v>920</v>
      </c>
      <c r="D478" s="215" t="s">
        <v>124</v>
      </c>
      <c r="E478" s="216" t="s">
        <v>921</v>
      </c>
      <c r="F478" s="217" t="s">
        <v>922</v>
      </c>
      <c r="G478" s="218" t="s">
        <v>691</v>
      </c>
      <c r="H478" s="219">
        <v>1</v>
      </c>
      <c r="I478" s="220"/>
      <c r="J478" s="221">
        <f>ROUND(I478*H478,2)</f>
        <v>0</v>
      </c>
      <c r="K478" s="217" t="s">
        <v>141</v>
      </c>
      <c r="L478" s="41"/>
      <c r="M478" s="222" t="s">
        <v>1</v>
      </c>
      <c r="N478" s="223" t="s">
        <v>38</v>
      </c>
      <c r="O478" s="88"/>
      <c r="P478" s="224">
        <f>O478*H478</f>
        <v>0</v>
      </c>
      <c r="Q478" s="224">
        <v>0.019290000000000002</v>
      </c>
      <c r="R478" s="224">
        <f>Q478*H478</f>
        <v>0.019290000000000002</v>
      </c>
      <c r="S478" s="224">
        <v>0</v>
      </c>
      <c r="T478" s="225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6" t="s">
        <v>234</v>
      </c>
      <c r="AT478" s="226" t="s">
        <v>124</v>
      </c>
      <c r="AU478" s="226" t="s">
        <v>83</v>
      </c>
      <c r="AY478" s="14" t="s">
        <v>121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4" t="s">
        <v>81</v>
      </c>
      <c r="BK478" s="227">
        <f>ROUND(I478*H478,2)</f>
        <v>0</v>
      </c>
      <c r="BL478" s="14" t="s">
        <v>234</v>
      </c>
      <c r="BM478" s="226" t="s">
        <v>923</v>
      </c>
    </row>
    <row r="479" s="2" customFormat="1">
      <c r="A479" s="35"/>
      <c r="B479" s="36"/>
      <c r="C479" s="37"/>
      <c r="D479" s="228" t="s">
        <v>130</v>
      </c>
      <c r="E479" s="37"/>
      <c r="F479" s="229" t="s">
        <v>924</v>
      </c>
      <c r="G479" s="37"/>
      <c r="H479" s="37"/>
      <c r="I479" s="230"/>
      <c r="J479" s="37"/>
      <c r="K479" s="37"/>
      <c r="L479" s="41"/>
      <c r="M479" s="231"/>
      <c r="N479" s="232"/>
      <c r="O479" s="88"/>
      <c r="P479" s="88"/>
      <c r="Q479" s="88"/>
      <c r="R479" s="88"/>
      <c r="S479" s="88"/>
      <c r="T479" s="89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4" t="s">
        <v>130</v>
      </c>
      <c r="AU479" s="14" t="s">
        <v>83</v>
      </c>
    </row>
    <row r="480" s="2" customFormat="1">
      <c r="A480" s="35"/>
      <c r="B480" s="36"/>
      <c r="C480" s="215" t="s">
        <v>925</v>
      </c>
      <c r="D480" s="215" t="s">
        <v>124</v>
      </c>
      <c r="E480" s="216" t="s">
        <v>926</v>
      </c>
      <c r="F480" s="217" t="s">
        <v>927</v>
      </c>
      <c r="G480" s="218" t="s">
        <v>691</v>
      </c>
      <c r="H480" s="219">
        <v>6</v>
      </c>
      <c r="I480" s="220"/>
      <c r="J480" s="221">
        <f>ROUND(I480*H480,2)</f>
        <v>0</v>
      </c>
      <c r="K480" s="217" t="s">
        <v>141</v>
      </c>
      <c r="L480" s="41"/>
      <c r="M480" s="222" t="s">
        <v>1</v>
      </c>
      <c r="N480" s="223" t="s">
        <v>38</v>
      </c>
      <c r="O480" s="88"/>
      <c r="P480" s="224">
        <f>O480*H480</f>
        <v>0</v>
      </c>
      <c r="Q480" s="224">
        <v>0.00249</v>
      </c>
      <c r="R480" s="224">
        <f>Q480*H480</f>
        <v>0.01494</v>
      </c>
      <c r="S480" s="224">
        <v>0</v>
      </c>
      <c r="T480" s="22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6" t="s">
        <v>234</v>
      </c>
      <c r="AT480" s="226" t="s">
        <v>124</v>
      </c>
      <c r="AU480" s="226" t="s">
        <v>83</v>
      </c>
      <c r="AY480" s="14" t="s">
        <v>121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4" t="s">
        <v>81</v>
      </c>
      <c r="BK480" s="227">
        <f>ROUND(I480*H480,2)</f>
        <v>0</v>
      </c>
      <c r="BL480" s="14" t="s">
        <v>234</v>
      </c>
      <c r="BM480" s="226" t="s">
        <v>928</v>
      </c>
    </row>
    <row r="481" s="2" customFormat="1">
      <c r="A481" s="35"/>
      <c r="B481" s="36"/>
      <c r="C481" s="37"/>
      <c r="D481" s="228" t="s">
        <v>130</v>
      </c>
      <c r="E481" s="37"/>
      <c r="F481" s="229" t="s">
        <v>929</v>
      </c>
      <c r="G481" s="37"/>
      <c r="H481" s="37"/>
      <c r="I481" s="230"/>
      <c r="J481" s="37"/>
      <c r="K481" s="37"/>
      <c r="L481" s="41"/>
      <c r="M481" s="231"/>
      <c r="N481" s="232"/>
      <c r="O481" s="88"/>
      <c r="P481" s="88"/>
      <c r="Q481" s="88"/>
      <c r="R481" s="88"/>
      <c r="S481" s="88"/>
      <c r="T481" s="89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4" t="s">
        <v>130</v>
      </c>
      <c r="AU481" s="14" t="s">
        <v>83</v>
      </c>
    </row>
    <row r="482" s="2" customFormat="1">
      <c r="A482" s="35"/>
      <c r="B482" s="36"/>
      <c r="C482" s="233" t="s">
        <v>930</v>
      </c>
      <c r="D482" s="233" t="s">
        <v>138</v>
      </c>
      <c r="E482" s="234" t="s">
        <v>931</v>
      </c>
      <c r="F482" s="235" t="s">
        <v>932</v>
      </c>
      <c r="G482" s="236" t="s">
        <v>473</v>
      </c>
      <c r="H482" s="237">
        <v>2</v>
      </c>
      <c r="I482" s="238"/>
      <c r="J482" s="239">
        <f>ROUND(I482*H482,2)</f>
        <v>0</v>
      </c>
      <c r="K482" s="235" t="s">
        <v>141</v>
      </c>
      <c r="L482" s="240"/>
      <c r="M482" s="241" t="s">
        <v>1</v>
      </c>
      <c r="N482" s="242" t="s">
        <v>38</v>
      </c>
      <c r="O482" s="88"/>
      <c r="P482" s="224">
        <f>O482*H482</f>
        <v>0</v>
      </c>
      <c r="Q482" s="224">
        <v>0.0027799999999999999</v>
      </c>
      <c r="R482" s="224">
        <f>Q482*H482</f>
        <v>0.0055599999999999998</v>
      </c>
      <c r="S482" s="224">
        <v>0</v>
      </c>
      <c r="T482" s="225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6" t="s">
        <v>142</v>
      </c>
      <c r="AT482" s="226" t="s">
        <v>138</v>
      </c>
      <c r="AU482" s="226" t="s">
        <v>83</v>
      </c>
      <c r="AY482" s="14" t="s">
        <v>121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4" t="s">
        <v>81</v>
      </c>
      <c r="BK482" s="227">
        <f>ROUND(I482*H482,2)</f>
        <v>0</v>
      </c>
      <c r="BL482" s="14" t="s">
        <v>142</v>
      </c>
      <c r="BM482" s="226" t="s">
        <v>933</v>
      </c>
    </row>
    <row r="483" s="2" customFormat="1">
      <c r="A483" s="35"/>
      <c r="B483" s="36"/>
      <c r="C483" s="37"/>
      <c r="D483" s="228" t="s">
        <v>130</v>
      </c>
      <c r="E483" s="37"/>
      <c r="F483" s="229" t="s">
        <v>932</v>
      </c>
      <c r="G483" s="37"/>
      <c r="H483" s="37"/>
      <c r="I483" s="230"/>
      <c r="J483" s="37"/>
      <c r="K483" s="37"/>
      <c r="L483" s="41"/>
      <c r="M483" s="231"/>
      <c r="N483" s="232"/>
      <c r="O483" s="88"/>
      <c r="P483" s="88"/>
      <c r="Q483" s="88"/>
      <c r="R483" s="88"/>
      <c r="S483" s="88"/>
      <c r="T483" s="89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4" t="s">
        <v>130</v>
      </c>
      <c r="AU483" s="14" t="s">
        <v>83</v>
      </c>
    </row>
    <row r="484" s="2" customFormat="1">
      <c r="A484" s="35"/>
      <c r="B484" s="36"/>
      <c r="C484" s="215" t="s">
        <v>934</v>
      </c>
      <c r="D484" s="215" t="s">
        <v>124</v>
      </c>
      <c r="E484" s="216" t="s">
        <v>935</v>
      </c>
      <c r="F484" s="217" t="s">
        <v>936</v>
      </c>
      <c r="G484" s="218" t="s">
        <v>691</v>
      </c>
      <c r="H484" s="219">
        <v>2</v>
      </c>
      <c r="I484" s="220"/>
      <c r="J484" s="221">
        <f>ROUND(I484*H484,2)</f>
        <v>0</v>
      </c>
      <c r="K484" s="217" t="s">
        <v>141</v>
      </c>
      <c r="L484" s="41"/>
      <c r="M484" s="222" t="s">
        <v>1</v>
      </c>
      <c r="N484" s="223" t="s">
        <v>38</v>
      </c>
      <c r="O484" s="88"/>
      <c r="P484" s="224">
        <f>O484*H484</f>
        <v>0</v>
      </c>
      <c r="Q484" s="224">
        <v>0.0093900000000000008</v>
      </c>
      <c r="R484" s="224">
        <f>Q484*H484</f>
        <v>0.018780000000000002</v>
      </c>
      <c r="S484" s="224">
        <v>0</v>
      </c>
      <c r="T484" s="225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6" t="s">
        <v>234</v>
      </c>
      <c r="AT484" s="226" t="s">
        <v>124</v>
      </c>
      <c r="AU484" s="226" t="s">
        <v>83</v>
      </c>
      <c r="AY484" s="14" t="s">
        <v>121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4" t="s">
        <v>81</v>
      </c>
      <c r="BK484" s="227">
        <f>ROUND(I484*H484,2)</f>
        <v>0</v>
      </c>
      <c r="BL484" s="14" t="s">
        <v>234</v>
      </c>
      <c r="BM484" s="226" t="s">
        <v>937</v>
      </c>
    </row>
    <row r="485" s="2" customFormat="1">
      <c r="A485" s="35"/>
      <c r="B485" s="36"/>
      <c r="C485" s="37"/>
      <c r="D485" s="228" t="s">
        <v>130</v>
      </c>
      <c r="E485" s="37"/>
      <c r="F485" s="229" t="s">
        <v>938</v>
      </c>
      <c r="G485" s="37"/>
      <c r="H485" s="37"/>
      <c r="I485" s="230"/>
      <c r="J485" s="37"/>
      <c r="K485" s="37"/>
      <c r="L485" s="41"/>
      <c r="M485" s="231"/>
      <c r="N485" s="232"/>
      <c r="O485" s="88"/>
      <c r="P485" s="88"/>
      <c r="Q485" s="88"/>
      <c r="R485" s="88"/>
      <c r="S485" s="88"/>
      <c r="T485" s="89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4" t="s">
        <v>130</v>
      </c>
      <c r="AU485" s="14" t="s">
        <v>83</v>
      </c>
    </row>
    <row r="486" s="2" customFormat="1">
      <c r="A486" s="35"/>
      <c r="B486" s="36"/>
      <c r="C486" s="233" t="s">
        <v>939</v>
      </c>
      <c r="D486" s="233" t="s">
        <v>138</v>
      </c>
      <c r="E486" s="234" t="s">
        <v>940</v>
      </c>
      <c r="F486" s="235" t="s">
        <v>941</v>
      </c>
      <c r="G486" s="236" t="s">
        <v>473</v>
      </c>
      <c r="H486" s="237">
        <v>2</v>
      </c>
      <c r="I486" s="238"/>
      <c r="J486" s="239">
        <f>ROUND(I486*H486,2)</f>
        <v>0</v>
      </c>
      <c r="K486" s="235" t="s">
        <v>141</v>
      </c>
      <c r="L486" s="240"/>
      <c r="M486" s="241" t="s">
        <v>1</v>
      </c>
      <c r="N486" s="242" t="s">
        <v>38</v>
      </c>
      <c r="O486" s="88"/>
      <c r="P486" s="224">
        <f>O486*H486</f>
        <v>0</v>
      </c>
      <c r="Q486" s="224">
        <v>0.0038500000000000001</v>
      </c>
      <c r="R486" s="224">
        <f>Q486*H486</f>
        <v>0.0077000000000000002</v>
      </c>
      <c r="S486" s="224">
        <v>0</v>
      </c>
      <c r="T486" s="22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6" t="s">
        <v>142</v>
      </c>
      <c r="AT486" s="226" t="s">
        <v>138</v>
      </c>
      <c r="AU486" s="226" t="s">
        <v>83</v>
      </c>
      <c r="AY486" s="14" t="s">
        <v>121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4" t="s">
        <v>81</v>
      </c>
      <c r="BK486" s="227">
        <f>ROUND(I486*H486,2)</f>
        <v>0</v>
      </c>
      <c r="BL486" s="14" t="s">
        <v>142</v>
      </c>
      <c r="BM486" s="226" t="s">
        <v>942</v>
      </c>
    </row>
    <row r="487" s="2" customFormat="1">
      <c r="A487" s="35"/>
      <c r="B487" s="36"/>
      <c r="C487" s="37"/>
      <c r="D487" s="228" t="s">
        <v>130</v>
      </c>
      <c r="E487" s="37"/>
      <c r="F487" s="229" t="s">
        <v>941</v>
      </c>
      <c r="G487" s="37"/>
      <c r="H487" s="37"/>
      <c r="I487" s="230"/>
      <c r="J487" s="37"/>
      <c r="K487" s="37"/>
      <c r="L487" s="41"/>
      <c r="M487" s="231"/>
      <c r="N487" s="232"/>
      <c r="O487" s="88"/>
      <c r="P487" s="88"/>
      <c r="Q487" s="88"/>
      <c r="R487" s="88"/>
      <c r="S487" s="88"/>
      <c r="T487" s="89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4" t="s">
        <v>130</v>
      </c>
      <c r="AU487" s="14" t="s">
        <v>83</v>
      </c>
    </row>
    <row r="488" s="2" customFormat="1">
      <c r="A488" s="35"/>
      <c r="B488" s="36"/>
      <c r="C488" s="215" t="s">
        <v>943</v>
      </c>
      <c r="D488" s="215" t="s">
        <v>124</v>
      </c>
      <c r="E488" s="216" t="s">
        <v>944</v>
      </c>
      <c r="F488" s="217" t="s">
        <v>945</v>
      </c>
      <c r="G488" s="218" t="s">
        <v>691</v>
      </c>
      <c r="H488" s="219">
        <v>4</v>
      </c>
      <c r="I488" s="220"/>
      <c r="J488" s="221">
        <f>ROUND(I488*H488,2)</f>
        <v>0</v>
      </c>
      <c r="K488" s="217" t="s">
        <v>141</v>
      </c>
      <c r="L488" s="41"/>
      <c r="M488" s="222" t="s">
        <v>1</v>
      </c>
      <c r="N488" s="223" t="s">
        <v>38</v>
      </c>
      <c r="O488" s="88"/>
      <c r="P488" s="224">
        <f>O488*H488</f>
        <v>0</v>
      </c>
      <c r="Q488" s="224">
        <v>0.01149</v>
      </c>
      <c r="R488" s="224">
        <f>Q488*H488</f>
        <v>0.045960000000000001</v>
      </c>
      <c r="S488" s="224">
        <v>0</v>
      </c>
      <c r="T488" s="22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6" t="s">
        <v>234</v>
      </c>
      <c r="AT488" s="226" t="s">
        <v>124</v>
      </c>
      <c r="AU488" s="226" t="s">
        <v>83</v>
      </c>
      <c r="AY488" s="14" t="s">
        <v>121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4" t="s">
        <v>81</v>
      </c>
      <c r="BK488" s="227">
        <f>ROUND(I488*H488,2)</f>
        <v>0</v>
      </c>
      <c r="BL488" s="14" t="s">
        <v>234</v>
      </c>
      <c r="BM488" s="226" t="s">
        <v>946</v>
      </c>
    </row>
    <row r="489" s="2" customFormat="1">
      <c r="A489" s="35"/>
      <c r="B489" s="36"/>
      <c r="C489" s="37"/>
      <c r="D489" s="228" t="s">
        <v>130</v>
      </c>
      <c r="E489" s="37"/>
      <c r="F489" s="229" t="s">
        <v>947</v>
      </c>
      <c r="G489" s="37"/>
      <c r="H489" s="37"/>
      <c r="I489" s="230"/>
      <c r="J489" s="37"/>
      <c r="K489" s="37"/>
      <c r="L489" s="41"/>
      <c r="M489" s="231"/>
      <c r="N489" s="232"/>
      <c r="O489" s="88"/>
      <c r="P489" s="88"/>
      <c r="Q489" s="88"/>
      <c r="R489" s="88"/>
      <c r="S489" s="88"/>
      <c r="T489" s="89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4" t="s">
        <v>130</v>
      </c>
      <c r="AU489" s="14" t="s">
        <v>83</v>
      </c>
    </row>
    <row r="490" s="2" customFormat="1">
      <c r="A490" s="35"/>
      <c r="B490" s="36"/>
      <c r="C490" s="233" t="s">
        <v>948</v>
      </c>
      <c r="D490" s="233" t="s">
        <v>138</v>
      </c>
      <c r="E490" s="234" t="s">
        <v>949</v>
      </c>
      <c r="F490" s="235" t="s">
        <v>950</v>
      </c>
      <c r="G490" s="236" t="s">
        <v>473</v>
      </c>
      <c r="H490" s="237">
        <v>6</v>
      </c>
      <c r="I490" s="238"/>
      <c r="J490" s="239">
        <f>ROUND(I490*H490,2)</f>
        <v>0</v>
      </c>
      <c r="K490" s="235" t="s">
        <v>141</v>
      </c>
      <c r="L490" s="240"/>
      <c r="M490" s="241" t="s">
        <v>1</v>
      </c>
      <c r="N490" s="242" t="s">
        <v>38</v>
      </c>
      <c r="O490" s="88"/>
      <c r="P490" s="224">
        <f>O490*H490</f>
        <v>0</v>
      </c>
      <c r="Q490" s="224">
        <v>0.012999999999999999</v>
      </c>
      <c r="R490" s="224">
        <f>Q490*H490</f>
        <v>0.078</v>
      </c>
      <c r="S490" s="224">
        <v>0</v>
      </c>
      <c r="T490" s="22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6" t="s">
        <v>142</v>
      </c>
      <c r="AT490" s="226" t="s">
        <v>138</v>
      </c>
      <c r="AU490" s="226" t="s">
        <v>83</v>
      </c>
      <c r="AY490" s="14" t="s">
        <v>121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4" t="s">
        <v>81</v>
      </c>
      <c r="BK490" s="227">
        <f>ROUND(I490*H490,2)</f>
        <v>0</v>
      </c>
      <c r="BL490" s="14" t="s">
        <v>142</v>
      </c>
      <c r="BM490" s="226" t="s">
        <v>951</v>
      </c>
    </row>
    <row r="491" s="2" customFormat="1">
      <c r="A491" s="35"/>
      <c r="B491" s="36"/>
      <c r="C491" s="37"/>
      <c r="D491" s="228" t="s">
        <v>130</v>
      </c>
      <c r="E491" s="37"/>
      <c r="F491" s="229" t="s">
        <v>950</v>
      </c>
      <c r="G491" s="37"/>
      <c r="H491" s="37"/>
      <c r="I491" s="230"/>
      <c r="J491" s="37"/>
      <c r="K491" s="37"/>
      <c r="L491" s="41"/>
      <c r="M491" s="231"/>
      <c r="N491" s="232"/>
      <c r="O491" s="88"/>
      <c r="P491" s="88"/>
      <c r="Q491" s="88"/>
      <c r="R491" s="88"/>
      <c r="S491" s="88"/>
      <c r="T491" s="89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4" t="s">
        <v>130</v>
      </c>
      <c r="AU491" s="14" t="s">
        <v>83</v>
      </c>
    </row>
    <row r="492" s="2" customFormat="1">
      <c r="A492" s="35"/>
      <c r="B492" s="36"/>
      <c r="C492" s="215" t="s">
        <v>952</v>
      </c>
      <c r="D492" s="215" t="s">
        <v>124</v>
      </c>
      <c r="E492" s="216" t="s">
        <v>953</v>
      </c>
      <c r="F492" s="217" t="s">
        <v>954</v>
      </c>
      <c r="G492" s="218" t="s">
        <v>691</v>
      </c>
      <c r="H492" s="219">
        <v>6</v>
      </c>
      <c r="I492" s="220"/>
      <c r="J492" s="221">
        <f>ROUND(I492*H492,2)</f>
        <v>0</v>
      </c>
      <c r="K492" s="217" t="s">
        <v>141</v>
      </c>
      <c r="L492" s="41"/>
      <c r="M492" s="222" t="s">
        <v>1</v>
      </c>
      <c r="N492" s="223" t="s">
        <v>38</v>
      </c>
      <c r="O492" s="88"/>
      <c r="P492" s="224">
        <f>O492*H492</f>
        <v>0</v>
      </c>
      <c r="Q492" s="224">
        <v>0.026450000000000001</v>
      </c>
      <c r="R492" s="224">
        <f>Q492*H492</f>
        <v>0.15870000000000001</v>
      </c>
      <c r="S492" s="224">
        <v>0</v>
      </c>
      <c r="T492" s="225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6" t="s">
        <v>234</v>
      </c>
      <c r="AT492" s="226" t="s">
        <v>124</v>
      </c>
      <c r="AU492" s="226" t="s">
        <v>83</v>
      </c>
      <c r="AY492" s="14" t="s">
        <v>121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4" t="s">
        <v>81</v>
      </c>
      <c r="BK492" s="227">
        <f>ROUND(I492*H492,2)</f>
        <v>0</v>
      </c>
      <c r="BL492" s="14" t="s">
        <v>234</v>
      </c>
      <c r="BM492" s="226" t="s">
        <v>955</v>
      </c>
    </row>
    <row r="493" s="2" customFormat="1">
      <c r="A493" s="35"/>
      <c r="B493" s="36"/>
      <c r="C493" s="37"/>
      <c r="D493" s="228" t="s">
        <v>130</v>
      </c>
      <c r="E493" s="37"/>
      <c r="F493" s="229" t="s">
        <v>956</v>
      </c>
      <c r="G493" s="37"/>
      <c r="H493" s="37"/>
      <c r="I493" s="230"/>
      <c r="J493" s="37"/>
      <c r="K493" s="37"/>
      <c r="L493" s="41"/>
      <c r="M493" s="231"/>
      <c r="N493" s="232"/>
      <c r="O493" s="88"/>
      <c r="P493" s="88"/>
      <c r="Q493" s="88"/>
      <c r="R493" s="88"/>
      <c r="S493" s="88"/>
      <c r="T493" s="89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4" t="s">
        <v>130</v>
      </c>
      <c r="AU493" s="14" t="s">
        <v>83</v>
      </c>
    </row>
    <row r="494" s="2" customFormat="1" ht="16.5" customHeight="1">
      <c r="A494" s="35"/>
      <c r="B494" s="36"/>
      <c r="C494" s="215" t="s">
        <v>957</v>
      </c>
      <c r="D494" s="215" t="s">
        <v>124</v>
      </c>
      <c r="E494" s="216" t="s">
        <v>958</v>
      </c>
      <c r="F494" s="217" t="s">
        <v>959</v>
      </c>
      <c r="G494" s="218" t="s">
        <v>691</v>
      </c>
      <c r="H494" s="219">
        <v>2</v>
      </c>
      <c r="I494" s="220"/>
      <c r="J494" s="221">
        <f>ROUND(I494*H494,2)</f>
        <v>0</v>
      </c>
      <c r="K494" s="217" t="s">
        <v>141</v>
      </c>
      <c r="L494" s="41"/>
      <c r="M494" s="222" t="s">
        <v>1</v>
      </c>
      <c r="N494" s="223" t="s">
        <v>38</v>
      </c>
      <c r="O494" s="88"/>
      <c r="P494" s="224">
        <f>O494*H494</f>
        <v>0</v>
      </c>
      <c r="Q494" s="224">
        <v>0.019640000000000001</v>
      </c>
      <c r="R494" s="224">
        <f>Q494*H494</f>
        <v>0.039280000000000002</v>
      </c>
      <c r="S494" s="224">
        <v>0</v>
      </c>
      <c r="T494" s="225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6" t="s">
        <v>234</v>
      </c>
      <c r="AT494" s="226" t="s">
        <v>124</v>
      </c>
      <c r="AU494" s="226" t="s">
        <v>83</v>
      </c>
      <c r="AY494" s="14" t="s">
        <v>121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4" t="s">
        <v>81</v>
      </c>
      <c r="BK494" s="227">
        <f>ROUND(I494*H494,2)</f>
        <v>0</v>
      </c>
      <c r="BL494" s="14" t="s">
        <v>234</v>
      </c>
      <c r="BM494" s="226" t="s">
        <v>960</v>
      </c>
    </row>
    <row r="495" s="2" customFormat="1">
      <c r="A495" s="35"/>
      <c r="B495" s="36"/>
      <c r="C495" s="37"/>
      <c r="D495" s="228" t="s">
        <v>130</v>
      </c>
      <c r="E495" s="37"/>
      <c r="F495" s="229" t="s">
        <v>961</v>
      </c>
      <c r="G495" s="37"/>
      <c r="H495" s="37"/>
      <c r="I495" s="230"/>
      <c r="J495" s="37"/>
      <c r="K495" s="37"/>
      <c r="L495" s="41"/>
      <c r="M495" s="231"/>
      <c r="N495" s="232"/>
      <c r="O495" s="88"/>
      <c r="P495" s="88"/>
      <c r="Q495" s="88"/>
      <c r="R495" s="88"/>
      <c r="S495" s="88"/>
      <c r="T495" s="89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4" t="s">
        <v>130</v>
      </c>
      <c r="AU495" s="14" t="s">
        <v>83</v>
      </c>
    </row>
    <row r="496" s="2" customFormat="1">
      <c r="A496" s="35"/>
      <c r="B496" s="36"/>
      <c r="C496" s="233" t="s">
        <v>962</v>
      </c>
      <c r="D496" s="233" t="s">
        <v>138</v>
      </c>
      <c r="E496" s="234" t="s">
        <v>963</v>
      </c>
      <c r="F496" s="235" t="s">
        <v>964</v>
      </c>
      <c r="G496" s="236" t="s">
        <v>473</v>
      </c>
      <c r="H496" s="237">
        <v>2</v>
      </c>
      <c r="I496" s="238"/>
      <c r="J496" s="239">
        <f>ROUND(I496*H496,2)</f>
        <v>0</v>
      </c>
      <c r="K496" s="235" t="s">
        <v>141</v>
      </c>
      <c r="L496" s="240"/>
      <c r="M496" s="241" t="s">
        <v>1</v>
      </c>
      <c r="N496" s="242" t="s">
        <v>38</v>
      </c>
      <c r="O496" s="88"/>
      <c r="P496" s="224">
        <f>O496*H496</f>
        <v>0</v>
      </c>
      <c r="Q496" s="224">
        <v>0.026499999999999999</v>
      </c>
      <c r="R496" s="224">
        <f>Q496*H496</f>
        <v>0.052999999999999998</v>
      </c>
      <c r="S496" s="224">
        <v>0</v>
      </c>
      <c r="T496" s="22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6" t="s">
        <v>142</v>
      </c>
      <c r="AT496" s="226" t="s">
        <v>138</v>
      </c>
      <c r="AU496" s="226" t="s">
        <v>83</v>
      </c>
      <c r="AY496" s="14" t="s">
        <v>121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4" t="s">
        <v>81</v>
      </c>
      <c r="BK496" s="227">
        <f>ROUND(I496*H496,2)</f>
        <v>0</v>
      </c>
      <c r="BL496" s="14" t="s">
        <v>142</v>
      </c>
      <c r="BM496" s="226" t="s">
        <v>965</v>
      </c>
    </row>
    <row r="497" s="2" customFormat="1">
      <c r="A497" s="35"/>
      <c r="B497" s="36"/>
      <c r="C497" s="37"/>
      <c r="D497" s="228" t="s">
        <v>130</v>
      </c>
      <c r="E497" s="37"/>
      <c r="F497" s="229" t="s">
        <v>964</v>
      </c>
      <c r="G497" s="37"/>
      <c r="H497" s="37"/>
      <c r="I497" s="230"/>
      <c r="J497" s="37"/>
      <c r="K497" s="37"/>
      <c r="L497" s="41"/>
      <c r="M497" s="231"/>
      <c r="N497" s="232"/>
      <c r="O497" s="88"/>
      <c r="P497" s="88"/>
      <c r="Q497" s="88"/>
      <c r="R497" s="88"/>
      <c r="S497" s="88"/>
      <c r="T497" s="89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4" t="s">
        <v>130</v>
      </c>
      <c r="AU497" s="14" t="s">
        <v>83</v>
      </c>
    </row>
    <row r="498" s="2" customFormat="1">
      <c r="A498" s="35"/>
      <c r="B498" s="36"/>
      <c r="C498" s="215" t="s">
        <v>966</v>
      </c>
      <c r="D498" s="215" t="s">
        <v>124</v>
      </c>
      <c r="E498" s="216" t="s">
        <v>967</v>
      </c>
      <c r="F498" s="217" t="s">
        <v>968</v>
      </c>
      <c r="G498" s="218" t="s">
        <v>691</v>
      </c>
      <c r="H498" s="219">
        <v>2</v>
      </c>
      <c r="I498" s="220"/>
      <c r="J498" s="221">
        <f>ROUND(I498*H498,2)</f>
        <v>0</v>
      </c>
      <c r="K498" s="217" t="s">
        <v>141</v>
      </c>
      <c r="L498" s="41"/>
      <c r="M498" s="222" t="s">
        <v>1</v>
      </c>
      <c r="N498" s="223" t="s">
        <v>38</v>
      </c>
      <c r="O498" s="88"/>
      <c r="P498" s="224">
        <f>O498*H498</f>
        <v>0</v>
      </c>
      <c r="Q498" s="224">
        <v>0.051990000000000001</v>
      </c>
      <c r="R498" s="224">
        <f>Q498*H498</f>
        <v>0.10398</v>
      </c>
      <c r="S498" s="224">
        <v>0</v>
      </c>
      <c r="T498" s="225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6" t="s">
        <v>234</v>
      </c>
      <c r="AT498" s="226" t="s">
        <v>124</v>
      </c>
      <c r="AU498" s="226" t="s">
        <v>83</v>
      </c>
      <c r="AY498" s="14" t="s">
        <v>121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4" t="s">
        <v>81</v>
      </c>
      <c r="BK498" s="227">
        <f>ROUND(I498*H498,2)</f>
        <v>0</v>
      </c>
      <c r="BL498" s="14" t="s">
        <v>234</v>
      </c>
      <c r="BM498" s="226" t="s">
        <v>969</v>
      </c>
    </row>
    <row r="499" s="2" customFormat="1">
      <c r="A499" s="35"/>
      <c r="B499" s="36"/>
      <c r="C499" s="37"/>
      <c r="D499" s="228" t="s">
        <v>130</v>
      </c>
      <c r="E499" s="37"/>
      <c r="F499" s="229" t="s">
        <v>970</v>
      </c>
      <c r="G499" s="37"/>
      <c r="H499" s="37"/>
      <c r="I499" s="230"/>
      <c r="J499" s="37"/>
      <c r="K499" s="37"/>
      <c r="L499" s="41"/>
      <c r="M499" s="231"/>
      <c r="N499" s="232"/>
      <c r="O499" s="88"/>
      <c r="P499" s="88"/>
      <c r="Q499" s="88"/>
      <c r="R499" s="88"/>
      <c r="S499" s="88"/>
      <c r="T499" s="89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4" t="s">
        <v>130</v>
      </c>
      <c r="AU499" s="14" t="s">
        <v>83</v>
      </c>
    </row>
    <row r="500" s="2" customFormat="1" ht="16.5" customHeight="1">
      <c r="A500" s="35"/>
      <c r="B500" s="36"/>
      <c r="C500" s="215" t="s">
        <v>971</v>
      </c>
      <c r="D500" s="215" t="s">
        <v>124</v>
      </c>
      <c r="E500" s="216" t="s">
        <v>972</v>
      </c>
      <c r="F500" s="217" t="s">
        <v>973</v>
      </c>
      <c r="G500" s="218" t="s">
        <v>691</v>
      </c>
      <c r="H500" s="219">
        <v>2</v>
      </c>
      <c r="I500" s="220"/>
      <c r="J500" s="221">
        <f>ROUND(I500*H500,2)</f>
        <v>0</v>
      </c>
      <c r="K500" s="217" t="s">
        <v>141</v>
      </c>
      <c r="L500" s="41"/>
      <c r="M500" s="222" t="s">
        <v>1</v>
      </c>
      <c r="N500" s="223" t="s">
        <v>38</v>
      </c>
      <c r="O500" s="88"/>
      <c r="P500" s="224">
        <f>O500*H500</f>
        <v>0</v>
      </c>
      <c r="Q500" s="224">
        <v>0.016160000000000001</v>
      </c>
      <c r="R500" s="224">
        <f>Q500*H500</f>
        <v>0.032320000000000002</v>
      </c>
      <c r="S500" s="224">
        <v>0</v>
      </c>
      <c r="T500" s="22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6" t="s">
        <v>234</v>
      </c>
      <c r="AT500" s="226" t="s">
        <v>124</v>
      </c>
      <c r="AU500" s="226" t="s">
        <v>83</v>
      </c>
      <c r="AY500" s="14" t="s">
        <v>121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14" t="s">
        <v>81</v>
      </c>
      <c r="BK500" s="227">
        <f>ROUND(I500*H500,2)</f>
        <v>0</v>
      </c>
      <c r="BL500" s="14" t="s">
        <v>234</v>
      </c>
      <c r="BM500" s="226" t="s">
        <v>974</v>
      </c>
    </row>
    <row r="501" s="2" customFormat="1">
      <c r="A501" s="35"/>
      <c r="B501" s="36"/>
      <c r="C501" s="37"/>
      <c r="D501" s="228" t="s">
        <v>130</v>
      </c>
      <c r="E501" s="37"/>
      <c r="F501" s="229" t="s">
        <v>975</v>
      </c>
      <c r="G501" s="37"/>
      <c r="H501" s="37"/>
      <c r="I501" s="230"/>
      <c r="J501" s="37"/>
      <c r="K501" s="37"/>
      <c r="L501" s="41"/>
      <c r="M501" s="231"/>
      <c r="N501" s="232"/>
      <c r="O501" s="88"/>
      <c r="P501" s="88"/>
      <c r="Q501" s="88"/>
      <c r="R501" s="88"/>
      <c r="S501" s="88"/>
      <c r="T501" s="89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4" t="s">
        <v>130</v>
      </c>
      <c r="AU501" s="14" t="s">
        <v>83</v>
      </c>
    </row>
    <row r="502" s="2" customFormat="1" ht="16.5" customHeight="1">
      <c r="A502" s="35"/>
      <c r="B502" s="36"/>
      <c r="C502" s="233" t="s">
        <v>976</v>
      </c>
      <c r="D502" s="233" t="s">
        <v>138</v>
      </c>
      <c r="E502" s="234" t="s">
        <v>977</v>
      </c>
      <c r="F502" s="235" t="s">
        <v>897</v>
      </c>
      <c r="G502" s="236" t="s">
        <v>232</v>
      </c>
      <c r="H502" s="237">
        <v>14</v>
      </c>
      <c r="I502" s="238"/>
      <c r="J502" s="239">
        <f>ROUND(I502*H502,2)</f>
        <v>0</v>
      </c>
      <c r="K502" s="235" t="s">
        <v>1</v>
      </c>
      <c r="L502" s="240"/>
      <c r="M502" s="241" t="s">
        <v>1</v>
      </c>
      <c r="N502" s="242" t="s">
        <v>38</v>
      </c>
      <c r="O502" s="88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6" t="s">
        <v>142</v>
      </c>
      <c r="AT502" s="226" t="s">
        <v>138</v>
      </c>
      <c r="AU502" s="226" t="s">
        <v>83</v>
      </c>
      <c r="AY502" s="14" t="s">
        <v>121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4" t="s">
        <v>81</v>
      </c>
      <c r="BK502" s="227">
        <f>ROUND(I502*H502,2)</f>
        <v>0</v>
      </c>
      <c r="BL502" s="14" t="s">
        <v>142</v>
      </c>
      <c r="BM502" s="226" t="s">
        <v>978</v>
      </c>
    </row>
    <row r="503" s="2" customFormat="1">
      <c r="A503" s="35"/>
      <c r="B503" s="36"/>
      <c r="C503" s="37"/>
      <c r="D503" s="228" t="s">
        <v>130</v>
      </c>
      <c r="E503" s="37"/>
      <c r="F503" s="229" t="s">
        <v>897</v>
      </c>
      <c r="G503" s="37"/>
      <c r="H503" s="37"/>
      <c r="I503" s="230"/>
      <c r="J503" s="37"/>
      <c r="K503" s="37"/>
      <c r="L503" s="41"/>
      <c r="M503" s="231"/>
      <c r="N503" s="232"/>
      <c r="O503" s="88"/>
      <c r="P503" s="88"/>
      <c r="Q503" s="88"/>
      <c r="R503" s="88"/>
      <c r="S503" s="88"/>
      <c r="T503" s="89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4" t="s">
        <v>130</v>
      </c>
      <c r="AU503" s="14" t="s">
        <v>83</v>
      </c>
    </row>
    <row r="504" s="2" customFormat="1">
      <c r="A504" s="35"/>
      <c r="B504" s="36"/>
      <c r="C504" s="233" t="s">
        <v>979</v>
      </c>
      <c r="D504" s="233" t="s">
        <v>138</v>
      </c>
      <c r="E504" s="234" t="s">
        <v>980</v>
      </c>
      <c r="F504" s="235" t="s">
        <v>981</v>
      </c>
      <c r="G504" s="236" t="s">
        <v>473</v>
      </c>
      <c r="H504" s="237">
        <v>4</v>
      </c>
      <c r="I504" s="238"/>
      <c r="J504" s="239">
        <f>ROUND(I504*H504,2)</f>
        <v>0</v>
      </c>
      <c r="K504" s="235" t="s">
        <v>141</v>
      </c>
      <c r="L504" s="240"/>
      <c r="M504" s="241" t="s">
        <v>1</v>
      </c>
      <c r="N504" s="242" t="s">
        <v>38</v>
      </c>
      <c r="O504" s="88"/>
      <c r="P504" s="224">
        <f>O504*H504</f>
        <v>0</v>
      </c>
      <c r="Q504" s="224">
        <v>0.00014999999999999999</v>
      </c>
      <c r="R504" s="224">
        <f>Q504*H504</f>
        <v>0.00059999999999999995</v>
      </c>
      <c r="S504" s="224">
        <v>0</v>
      </c>
      <c r="T504" s="225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6" t="s">
        <v>142</v>
      </c>
      <c r="AT504" s="226" t="s">
        <v>138</v>
      </c>
      <c r="AU504" s="226" t="s">
        <v>83</v>
      </c>
      <c r="AY504" s="14" t="s">
        <v>121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14" t="s">
        <v>81</v>
      </c>
      <c r="BK504" s="227">
        <f>ROUND(I504*H504,2)</f>
        <v>0</v>
      </c>
      <c r="BL504" s="14" t="s">
        <v>142</v>
      </c>
      <c r="BM504" s="226" t="s">
        <v>982</v>
      </c>
    </row>
    <row r="505" s="2" customFormat="1">
      <c r="A505" s="35"/>
      <c r="B505" s="36"/>
      <c r="C505" s="37"/>
      <c r="D505" s="228" t="s">
        <v>130</v>
      </c>
      <c r="E505" s="37"/>
      <c r="F505" s="229" t="s">
        <v>981</v>
      </c>
      <c r="G505" s="37"/>
      <c r="H505" s="37"/>
      <c r="I505" s="230"/>
      <c r="J505" s="37"/>
      <c r="K505" s="37"/>
      <c r="L505" s="41"/>
      <c r="M505" s="231"/>
      <c r="N505" s="232"/>
      <c r="O505" s="88"/>
      <c r="P505" s="88"/>
      <c r="Q505" s="88"/>
      <c r="R505" s="88"/>
      <c r="S505" s="88"/>
      <c r="T505" s="89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4" t="s">
        <v>130</v>
      </c>
      <c r="AU505" s="14" t="s">
        <v>83</v>
      </c>
    </row>
    <row r="506" s="2" customFormat="1" ht="16.5" customHeight="1">
      <c r="A506" s="35"/>
      <c r="B506" s="36"/>
      <c r="C506" s="215" t="s">
        <v>983</v>
      </c>
      <c r="D506" s="215" t="s">
        <v>124</v>
      </c>
      <c r="E506" s="216" t="s">
        <v>984</v>
      </c>
      <c r="F506" s="217" t="s">
        <v>985</v>
      </c>
      <c r="G506" s="218" t="s">
        <v>473</v>
      </c>
      <c r="H506" s="219">
        <v>6</v>
      </c>
      <c r="I506" s="220"/>
      <c r="J506" s="221">
        <f>ROUND(I506*H506,2)</f>
        <v>0</v>
      </c>
      <c r="K506" s="217" t="s">
        <v>141</v>
      </c>
      <c r="L506" s="41"/>
      <c r="M506" s="222" t="s">
        <v>1</v>
      </c>
      <c r="N506" s="223" t="s">
        <v>38</v>
      </c>
      <c r="O506" s="88"/>
      <c r="P506" s="224">
        <f>O506*H506</f>
        <v>0</v>
      </c>
      <c r="Q506" s="224">
        <v>6.0000000000000002E-05</v>
      </c>
      <c r="R506" s="224">
        <f>Q506*H506</f>
        <v>0.00036000000000000002</v>
      </c>
      <c r="S506" s="224">
        <v>0</v>
      </c>
      <c r="T506" s="225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6" t="s">
        <v>234</v>
      </c>
      <c r="AT506" s="226" t="s">
        <v>124</v>
      </c>
      <c r="AU506" s="226" t="s">
        <v>83</v>
      </c>
      <c r="AY506" s="14" t="s">
        <v>121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4" t="s">
        <v>81</v>
      </c>
      <c r="BK506" s="227">
        <f>ROUND(I506*H506,2)</f>
        <v>0</v>
      </c>
      <c r="BL506" s="14" t="s">
        <v>234</v>
      </c>
      <c r="BM506" s="226" t="s">
        <v>986</v>
      </c>
    </row>
    <row r="507" s="2" customFormat="1">
      <c r="A507" s="35"/>
      <c r="B507" s="36"/>
      <c r="C507" s="37"/>
      <c r="D507" s="228" t="s">
        <v>130</v>
      </c>
      <c r="E507" s="37"/>
      <c r="F507" s="229" t="s">
        <v>987</v>
      </c>
      <c r="G507" s="37"/>
      <c r="H507" s="37"/>
      <c r="I507" s="230"/>
      <c r="J507" s="37"/>
      <c r="K507" s="37"/>
      <c r="L507" s="41"/>
      <c r="M507" s="231"/>
      <c r="N507" s="232"/>
      <c r="O507" s="88"/>
      <c r="P507" s="88"/>
      <c r="Q507" s="88"/>
      <c r="R507" s="88"/>
      <c r="S507" s="88"/>
      <c r="T507" s="89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4" t="s">
        <v>130</v>
      </c>
      <c r="AU507" s="14" t="s">
        <v>83</v>
      </c>
    </row>
    <row r="508" s="2" customFormat="1" ht="21.75" customHeight="1">
      <c r="A508" s="35"/>
      <c r="B508" s="36"/>
      <c r="C508" s="215" t="s">
        <v>988</v>
      </c>
      <c r="D508" s="215" t="s">
        <v>124</v>
      </c>
      <c r="E508" s="216" t="s">
        <v>989</v>
      </c>
      <c r="F508" s="217" t="s">
        <v>990</v>
      </c>
      <c r="G508" s="218" t="s">
        <v>473</v>
      </c>
      <c r="H508" s="219">
        <v>24</v>
      </c>
      <c r="I508" s="220"/>
      <c r="J508" s="221">
        <f>ROUND(I508*H508,2)</f>
        <v>0</v>
      </c>
      <c r="K508" s="217" t="s">
        <v>141</v>
      </c>
      <c r="L508" s="41"/>
      <c r="M508" s="222" t="s">
        <v>1</v>
      </c>
      <c r="N508" s="223" t="s">
        <v>38</v>
      </c>
      <c r="O508" s="88"/>
      <c r="P508" s="224">
        <f>O508*H508</f>
        <v>0</v>
      </c>
      <c r="Q508" s="224">
        <v>3.0000000000000001E-05</v>
      </c>
      <c r="R508" s="224">
        <f>Q508*H508</f>
        <v>0.00072000000000000005</v>
      </c>
      <c r="S508" s="224">
        <v>0</v>
      </c>
      <c r="T508" s="225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6" t="s">
        <v>234</v>
      </c>
      <c r="AT508" s="226" t="s">
        <v>124</v>
      </c>
      <c r="AU508" s="226" t="s">
        <v>83</v>
      </c>
      <c r="AY508" s="14" t="s">
        <v>121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4" t="s">
        <v>81</v>
      </c>
      <c r="BK508" s="227">
        <f>ROUND(I508*H508,2)</f>
        <v>0</v>
      </c>
      <c r="BL508" s="14" t="s">
        <v>234</v>
      </c>
      <c r="BM508" s="226" t="s">
        <v>991</v>
      </c>
    </row>
    <row r="509" s="2" customFormat="1">
      <c r="A509" s="35"/>
      <c r="B509" s="36"/>
      <c r="C509" s="37"/>
      <c r="D509" s="228" t="s">
        <v>130</v>
      </c>
      <c r="E509" s="37"/>
      <c r="F509" s="229" t="s">
        <v>992</v>
      </c>
      <c r="G509" s="37"/>
      <c r="H509" s="37"/>
      <c r="I509" s="230"/>
      <c r="J509" s="37"/>
      <c r="K509" s="37"/>
      <c r="L509" s="41"/>
      <c r="M509" s="231"/>
      <c r="N509" s="232"/>
      <c r="O509" s="88"/>
      <c r="P509" s="88"/>
      <c r="Q509" s="88"/>
      <c r="R509" s="88"/>
      <c r="S509" s="88"/>
      <c r="T509" s="89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4" t="s">
        <v>130</v>
      </c>
      <c r="AU509" s="14" t="s">
        <v>83</v>
      </c>
    </row>
    <row r="510" s="2" customFormat="1">
      <c r="A510" s="35"/>
      <c r="B510" s="36"/>
      <c r="C510" s="37"/>
      <c r="D510" s="228" t="s">
        <v>427</v>
      </c>
      <c r="E510" s="37"/>
      <c r="F510" s="243" t="s">
        <v>993</v>
      </c>
      <c r="G510" s="37"/>
      <c r="H510" s="37"/>
      <c r="I510" s="230"/>
      <c r="J510" s="37"/>
      <c r="K510" s="37"/>
      <c r="L510" s="41"/>
      <c r="M510" s="231"/>
      <c r="N510" s="232"/>
      <c r="O510" s="88"/>
      <c r="P510" s="88"/>
      <c r="Q510" s="88"/>
      <c r="R510" s="88"/>
      <c r="S510" s="88"/>
      <c r="T510" s="89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4" t="s">
        <v>427</v>
      </c>
      <c r="AU510" s="14" t="s">
        <v>83</v>
      </c>
    </row>
    <row r="511" s="2" customFormat="1">
      <c r="A511" s="35"/>
      <c r="B511" s="36"/>
      <c r="C511" s="233" t="s">
        <v>994</v>
      </c>
      <c r="D511" s="233" t="s">
        <v>138</v>
      </c>
      <c r="E511" s="234" t="s">
        <v>995</v>
      </c>
      <c r="F511" s="235" t="s">
        <v>996</v>
      </c>
      <c r="G511" s="236" t="s">
        <v>473</v>
      </c>
      <c r="H511" s="237">
        <v>22</v>
      </c>
      <c r="I511" s="238"/>
      <c r="J511" s="239">
        <f>ROUND(I511*H511,2)</f>
        <v>0</v>
      </c>
      <c r="K511" s="235" t="s">
        <v>141</v>
      </c>
      <c r="L511" s="240"/>
      <c r="M511" s="241" t="s">
        <v>1</v>
      </c>
      <c r="N511" s="242" t="s">
        <v>38</v>
      </c>
      <c r="O511" s="88"/>
      <c r="P511" s="224">
        <f>O511*H511</f>
        <v>0</v>
      </c>
      <c r="Q511" s="224">
        <v>0.00024000000000000001</v>
      </c>
      <c r="R511" s="224">
        <f>Q511*H511</f>
        <v>0.00528</v>
      </c>
      <c r="S511" s="224">
        <v>0</v>
      </c>
      <c r="T511" s="225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6" t="s">
        <v>142</v>
      </c>
      <c r="AT511" s="226" t="s">
        <v>138</v>
      </c>
      <c r="AU511" s="226" t="s">
        <v>83</v>
      </c>
      <c r="AY511" s="14" t="s">
        <v>121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4" t="s">
        <v>81</v>
      </c>
      <c r="BK511" s="227">
        <f>ROUND(I511*H511,2)</f>
        <v>0</v>
      </c>
      <c r="BL511" s="14" t="s">
        <v>142</v>
      </c>
      <c r="BM511" s="226" t="s">
        <v>997</v>
      </c>
    </row>
    <row r="512" s="2" customFormat="1">
      <c r="A512" s="35"/>
      <c r="B512" s="36"/>
      <c r="C512" s="37"/>
      <c r="D512" s="228" t="s">
        <v>130</v>
      </c>
      <c r="E512" s="37"/>
      <c r="F512" s="229" t="s">
        <v>996</v>
      </c>
      <c r="G512" s="37"/>
      <c r="H512" s="37"/>
      <c r="I512" s="230"/>
      <c r="J512" s="37"/>
      <c r="K512" s="37"/>
      <c r="L512" s="41"/>
      <c r="M512" s="231"/>
      <c r="N512" s="232"/>
      <c r="O512" s="88"/>
      <c r="P512" s="88"/>
      <c r="Q512" s="88"/>
      <c r="R512" s="88"/>
      <c r="S512" s="88"/>
      <c r="T512" s="89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4" t="s">
        <v>130</v>
      </c>
      <c r="AU512" s="14" t="s">
        <v>83</v>
      </c>
    </row>
    <row r="513" s="2" customFormat="1" ht="16.5" customHeight="1">
      <c r="A513" s="35"/>
      <c r="B513" s="36"/>
      <c r="C513" s="215" t="s">
        <v>998</v>
      </c>
      <c r="D513" s="215" t="s">
        <v>124</v>
      </c>
      <c r="E513" s="216" t="s">
        <v>999</v>
      </c>
      <c r="F513" s="217" t="s">
        <v>1000</v>
      </c>
      <c r="G513" s="218" t="s">
        <v>473</v>
      </c>
      <c r="H513" s="219">
        <v>22</v>
      </c>
      <c r="I513" s="220"/>
      <c r="J513" s="221">
        <f>ROUND(I513*H513,2)</f>
        <v>0</v>
      </c>
      <c r="K513" s="217" t="s">
        <v>141</v>
      </c>
      <c r="L513" s="41"/>
      <c r="M513" s="222" t="s">
        <v>1</v>
      </c>
      <c r="N513" s="223" t="s">
        <v>38</v>
      </c>
      <c r="O513" s="88"/>
      <c r="P513" s="224">
        <f>O513*H513</f>
        <v>0</v>
      </c>
      <c r="Q513" s="224">
        <v>0.00010000000000000001</v>
      </c>
      <c r="R513" s="224">
        <f>Q513*H513</f>
        <v>0.0022000000000000001</v>
      </c>
      <c r="S513" s="224">
        <v>0</v>
      </c>
      <c r="T513" s="225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6" t="s">
        <v>234</v>
      </c>
      <c r="AT513" s="226" t="s">
        <v>124</v>
      </c>
      <c r="AU513" s="226" t="s">
        <v>83</v>
      </c>
      <c r="AY513" s="14" t="s">
        <v>121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14" t="s">
        <v>81</v>
      </c>
      <c r="BK513" s="227">
        <f>ROUND(I513*H513,2)</f>
        <v>0</v>
      </c>
      <c r="BL513" s="14" t="s">
        <v>234</v>
      </c>
      <c r="BM513" s="226" t="s">
        <v>1001</v>
      </c>
    </row>
    <row r="514" s="2" customFormat="1">
      <c r="A514" s="35"/>
      <c r="B514" s="36"/>
      <c r="C514" s="37"/>
      <c r="D514" s="228" t="s">
        <v>130</v>
      </c>
      <c r="E514" s="37"/>
      <c r="F514" s="229" t="s">
        <v>1002</v>
      </c>
      <c r="G514" s="37"/>
      <c r="H514" s="37"/>
      <c r="I514" s="230"/>
      <c r="J514" s="37"/>
      <c r="K514" s="37"/>
      <c r="L514" s="41"/>
      <c r="M514" s="231"/>
      <c r="N514" s="232"/>
      <c r="O514" s="88"/>
      <c r="P514" s="88"/>
      <c r="Q514" s="88"/>
      <c r="R514" s="88"/>
      <c r="S514" s="88"/>
      <c r="T514" s="89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4" t="s">
        <v>130</v>
      </c>
      <c r="AU514" s="14" t="s">
        <v>83</v>
      </c>
    </row>
    <row r="515" s="2" customFormat="1">
      <c r="A515" s="35"/>
      <c r="B515" s="36"/>
      <c r="C515" s="233" t="s">
        <v>1003</v>
      </c>
      <c r="D515" s="233" t="s">
        <v>138</v>
      </c>
      <c r="E515" s="234" t="s">
        <v>1004</v>
      </c>
      <c r="F515" s="235" t="s">
        <v>1005</v>
      </c>
      <c r="G515" s="236" t="s">
        <v>473</v>
      </c>
      <c r="H515" s="237">
        <v>1</v>
      </c>
      <c r="I515" s="238"/>
      <c r="J515" s="239">
        <f>ROUND(I515*H515,2)</f>
        <v>0</v>
      </c>
      <c r="K515" s="235" t="s">
        <v>141</v>
      </c>
      <c r="L515" s="240"/>
      <c r="M515" s="241" t="s">
        <v>1</v>
      </c>
      <c r="N515" s="242" t="s">
        <v>38</v>
      </c>
      <c r="O515" s="88"/>
      <c r="P515" s="224">
        <f>O515*H515</f>
        <v>0</v>
      </c>
      <c r="Q515" s="224">
        <v>0.00019000000000000001</v>
      </c>
      <c r="R515" s="224">
        <f>Q515*H515</f>
        <v>0.00019000000000000001</v>
      </c>
      <c r="S515" s="224">
        <v>0</v>
      </c>
      <c r="T515" s="225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6" t="s">
        <v>142</v>
      </c>
      <c r="AT515" s="226" t="s">
        <v>138</v>
      </c>
      <c r="AU515" s="226" t="s">
        <v>83</v>
      </c>
      <c r="AY515" s="14" t="s">
        <v>121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4" t="s">
        <v>81</v>
      </c>
      <c r="BK515" s="227">
        <f>ROUND(I515*H515,2)</f>
        <v>0</v>
      </c>
      <c r="BL515" s="14" t="s">
        <v>142</v>
      </c>
      <c r="BM515" s="226" t="s">
        <v>1006</v>
      </c>
    </row>
    <row r="516" s="2" customFormat="1">
      <c r="A516" s="35"/>
      <c r="B516" s="36"/>
      <c r="C516" s="37"/>
      <c r="D516" s="228" t="s">
        <v>130</v>
      </c>
      <c r="E516" s="37"/>
      <c r="F516" s="229" t="s">
        <v>1005</v>
      </c>
      <c r="G516" s="37"/>
      <c r="H516" s="37"/>
      <c r="I516" s="230"/>
      <c r="J516" s="37"/>
      <c r="K516" s="37"/>
      <c r="L516" s="41"/>
      <c r="M516" s="231"/>
      <c r="N516" s="232"/>
      <c r="O516" s="88"/>
      <c r="P516" s="88"/>
      <c r="Q516" s="88"/>
      <c r="R516" s="88"/>
      <c r="S516" s="88"/>
      <c r="T516" s="89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4" t="s">
        <v>130</v>
      </c>
      <c r="AU516" s="14" t="s">
        <v>83</v>
      </c>
    </row>
    <row r="517" s="2" customFormat="1" ht="16.5" customHeight="1">
      <c r="A517" s="35"/>
      <c r="B517" s="36"/>
      <c r="C517" s="233" t="s">
        <v>1007</v>
      </c>
      <c r="D517" s="233" t="s">
        <v>138</v>
      </c>
      <c r="E517" s="234" t="s">
        <v>1008</v>
      </c>
      <c r="F517" s="235" t="s">
        <v>1009</v>
      </c>
      <c r="G517" s="236" t="s">
        <v>473</v>
      </c>
      <c r="H517" s="237">
        <v>16</v>
      </c>
      <c r="I517" s="238"/>
      <c r="J517" s="239">
        <f>ROUND(I517*H517,2)</f>
        <v>0</v>
      </c>
      <c r="K517" s="235" t="s">
        <v>1</v>
      </c>
      <c r="L517" s="240"/>
      <c r="M517" s="241" t="s">
        <v>1</v>
      </c>
      <c r="N517" s="242" t="s">
        <v>38</v>
      </c>
      <c r="O517" s="88"/>
      <c r="P517" s="224">
        <f>O517*H517</f>
        <v>0</v>
      </c>
      <c r="Q517" s="224">
        <v>0.00010000000000000001</v>
      </c>
      <c r="R517" s="224">
        <f>Q517*H517</f>
        <v>0.0016000000000000001</v>
      </c>
      <c r="S517" s="224">
        <v>0</v>
      </c>
      <c r="T517" s="225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6" t="s">
        <v>142</v>
      </c>
      <c r="AT517" s="226" t="s">
        <v>138</v>
      </c>
      <c r="AU517" s="226" t="s">
        <v>83</v>
      </c>
      <c r="AY517" s="14" t="s">
        <v>121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14" t="s">
        <v>81</v>
      </c>
      <c r="BK517" s="227">
        <f>ROUND(I517*H517,2)</f>
        <v>0</v>
      </c>
      <c r="BL517" s="14" t="s">
        <v>142</v>
      </c>
      <c r="BM517" s="226" t="s">
        <v>1010</v>
      </c>
    </row>
    <row r="518" s="2" customFormat="1">
      <c r="A518" s="35"/>
      <c r="B518" s="36"/>
      <c r="C518" s="37"/>
      <c r="D518" s="228" t="s">
        <v>130</v>
      </c>
      <c r="E518" s="37"/>
      <c r="F518" s="229" t="s">
        <v>1009</v>
      </c>
      <c r="G518" s="37"/>
      <c r="H518" s="37"/>
      <c r="I518" s="230"/>
      <c r="J518" s="37"/>
      <c r="K518" s="37"/>
      <c r="L518" s="41"/>
      <c r="M518" s="231"/>
      <c r="N518" s="232"/>
      <c r="O518" s="88"/>
      <c r="P518" s="88"/>
      <c r="Q518" s="88"/>
      <c r="R518" s="88"/>
      <c r="S518" s="88"/>
      <c r="T518" s="89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4" t="s">
        <v>130</v>
      </c>
      <c r="AU518" s="14" t="s">
        <v>83</v>
      </c>
    </row>
    <row r="519" s="2" customFormat="1">
      <c r="A519" s="35"/>
      <c r="B519" s="36"/>
      <c r="C519" s="37"/>
      <c r="D519" s="228" t="s">
        <v>427</v>
      </c>
      <c r="E519" s="37"/>
      <c r="F519" s="243" t="s">
        <v>1011</v>
      </c>
      <c r="G519" s="37"/>
      <c r="H519" s="37"/>
      <c r="I519" s="230"/>
      <c r="J519" s="37"/>
      <c r="K519" s="37"/>
      <c r="L519" s="41"/>
      <c r="M519" s="231"/>
      <c r="N519" s="232"/>
      <c r="O519" s="88"/>
      <c r="P519" s="88"/>
      <c r="Q519" s="88"/>
      <c r="R519" s="88"/>
      <c r="S519" s="88"/>
      <c r="T519" s="89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4" t="s">
        <v>427</v>
      </c>
      <c r="AU519" s="14" t="s">
        <v>83</v>
      </c>
    </row>
    <row r="520" s="2" customFormat="1" ht="16.5" customHeight="1">
      <c r="A520" s="35"/>
      <c r="B520" s="36"/>
      <c r="C520" s="215" t="s">
        <v>1012</v>
      </c>
      <c r="D520" s="215" t="s">
        <v>124</v>
      </c>
      <c r="E520" s="216" t="s">
        <v>1013</v>
      </c>
      <c r="F520" s="217" t="s">
        <v>1014</v>
      </c>
      <c r="G520" s="218" t="s">
        <v>473</v>
      </c>
      <c r="H520" s="219">
        <v>17</v>
      </c>
      <c r="I520" s="220"/>
      <c r="J520" s="221">
        <f>ROUND(I520*H520,2)</f>
        <v>0</v>
      </c>
      <c r="K520" s="217" t="s">
        <v>385</v>
      </c>
      <c r="L520" s="41"/>
      <c r="M520" s="222" t="s">
        <v>1</v>
      </c>
      <c r="N520" s="223" t="s">
        <v>38</v>
      </c>
      <c r="O520" s="88"/>
      <c r="P520" s="224">
        <f>O520*H520</f>
        <v>0</v>
      </c>
      <c r="Q520" s="224">
        <v>8.0000000000000007E-05</v>
      </c>
      <c r="R520" s="224">
        <f>Q520*H520</f>
        <v>0.0013600000000000001</v>
      </c>
      <c r="S520" s="224">
        <v>0</v>
      </c>
      <c r="T520" s="22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6" t="s">
        <v>234</v>
      </c>
      <c r="AT520" s="226" t="s">
        <v>124</v>
      </c>
      <c r="AU520" s="226" t="s">
        <v>83</v>
      </c>
      <c r="AY520" s="14" t="s">
        <v>121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4" t="s">
        <v>81</v>
      </c>
      <c r="BK520" s="227">
        <f>ROUND(I520*H520,2)</f>
        <v>0</v>
      </c>
      <c r="BL520" s="14" t="s">
        <v>234</v>
      </c>
      <c r="BM520" s="226" t="s">
        <v>1015</v>
      </c>
    </row>
    <row r="521" s="2" customFormat="1">
      <c r="A521" s="35"/>
      <c r="B521" s="36"/>
      <c r="C521" s="37"/>
      <c r="D521" s="228" t="s">
        <v>130</v>
      </c>
      <c r="E521" s="37"/>
      <c r="F521" s="229" t="s">
        <v>1016</v>
      </c>
      <c r="G521" s="37"/>
      <c r="H521" s="37"/>
      <c r="I521" s="230"/>
      <c r="J521" s="37"/>
      <c r="K521" s="37"/>
      <c r="L521" s="41"/>
      <c r="M521" s="231"/>
      <c r="N521" s="232"/>
      <c r="O521" s="88"/>
      <c r="P521" s="88"/>
      <c r="Q521" s="88"/>
      <c r="R521" s="88"/>
      <c r="S521" s="88"/>
      <c r="T521" s="89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4" t="s">
        <v>130</v>
      </c>
      <c r="AU521" s="14" t="s">
        <v>83</v>
      </c>
    </row>
    <row r="522" s="2" customFormat="1" ht="16.5" customHeight="1">
      <c r="A522" s="35"/>
      <c r="B522" s="36"/>
      <c r="C522" s="233" t="s">
        <v>1017</v>
      </c>
      <c r="D522" s="233" t="s">
        <v>138</v>
      </c>
      <c r="E522" s="234" t="s">
        <v>1018</v>
      </c>
      <c r="F522" s="235" t="s">
        <v>1019</v>
      </c>
      <c r="G522" s="236" t="s">
        <v>473</v>
      </c>
      <c r="H522" s="237">
        <v>1</v>
      </c>
      <c r="I522" s="238"/>
      <c r="J522" s="239">
        <f>ROUND(I522*H522,2)</f>
        <v>0</v>
      </c>
      <c r="K522" s="235" t="s">
        <v>141</v>
      </c>
      <c r="L522" s="240"/>
      <c r="M522" s="241" t="s">
        <v>1</v>
      </c>
      <c r="N522" s="242" t="s">
        <v>38</v>
      </c>
      <c r="O522" s="88"/>
      <c r="P522" s="224">
        <f>O522*H522</f>
        <v>0</v>
      </c>
      <c r="Q522" s="224">
        <v>0.00073999999999999999</v>
      </c>
      <c r="R522" s="224">
        <f>Q522*H522</f>
        <v>0.00073999999999999999</v>
      </c>
      <c r="S522" s="224">
        <v>0</v>
      </c>
      <c r="T522" s="225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26" t="s">
        <v>233</v>
      </c>
      <c r="AT522" s="226" t="s">
        <v>138</v>
      </c>
      <c r="AU522" s="226" t="s">
        <v>83</v>
      </c>
      <c r="AY522" s="14" t="s">
        <v>121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4" t="s">
        <v>81</v>
      </c>
      <c r="BK522" s="227">
        <f>ROUND(I522*H522,2)</f>
        <v>0</v>
      </c>
      <c r="BL522" s="14" t="s">
        <v>234</v>
      </c>
      <c r="BM522" s="226" t="s">
        <v>1020</v>
      </c>
    </row>
    <row r="523" s="2" customFormat="1">
      <c r="A523" s="35"/>
      <c r="B523" s="36"/>
      <c r="C523" s="37"/>
      <c r="D523" s="228" t="s">
        <v>130</v>
      </c>
      <c r="E523" s="37"/>
      <c r="F523" s="229" t="s">
        <v>1019</v>
      </c>
      <c r="G523" s="37"/>
      <c r="H523" s="37"/>
      <c r="I523" s="230"/>
      <c r="J523" s="37"/>
      <c r="K523" s="37"/>
      <c r="L523" s="41"/>
      <c r="M523" s="231"/>
      <c r="N523" s="232"/>
      <c r="O523" s="88"/>
      <c r="P523" s="88"/>
      <c r="Q523" s="88"/>
      <c r="R523" s="88"/>
      <c r="S523" s="88"/>
      <c r="T523" s="89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4" t="s">
        <v>130</v>
      </c>
      <c r="AU523" s="14" t="s">
        <v>83</v>
      </c>
    </row>
    <row r="524" s="2" customFormat="1">
      <c r="A524" s="35"/>
      <c r="B524" s="36"/>
      <c r="C524" s="233" t="s">
        <v>1021</v>
      </c>
      <c r="D524" s="233" t="s">
        <v>138</v>
      </c>
      <c r="E524" s="234" t="s">
        <v>1022</v>
      </c>
      <c r="F524" s="235" t="s">
        <v>1023</v>
      </c>
      <c r="G524" s="236" t="s">
        <v>232</v>
      </c>
      <c r="H524" s="237">
        <v>2</v>
      </c>
      <c r="I524" s="238"/>
      <c r="J524" s="239">
        <f>ROUND(I524*H524,2)</f>
        <v>0</v>
      </c>
      <c r="K524" s="235" t="s">
        <v>1</v>
      </c>
      <c r="L524" s="240"/>
      <c r="M524" s="241" t="s">
        <v>1</v>
      </c>
      <c r="N524" s="242" t="s">
        <v>38</v>
      </c>
      <c r="O524" s="88"/>
      <c r="P524" s="224">
        <f>O524*H524</f>
        <v>0</v>
      </c>
      <c r="Q524" s="224">
        <v>0</v>
      </c>
      <c r="R524" s="224">
        <f>Q524*H524</f>
        <v>0</v>
      </c>
      <c r="S524" s="224">
        <v>0</v>
      </c>
      <c r="T524" s="225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26" t="s">
        <v>83</v>
      </c>
      <c r="AT524" s="226" t="s">
        <v>138</v>
      </c>
      <c r="AU524" s="226" t="s">
        <v>83</v>
      </c>
      <c r="AY524" s="14" t="s">
        <v>121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4" t="s">
        <v>81</v>
      </c>
      <c r="BK524" s="227">
        <f>ROUND(I524*H524,2)</f>
        <v>0</v>
      </c>
      <c r="BL524" s="14" t="s">
        <v>81</v>
      </c>
      <c r="BM524" s="226" t="s">
        <v>1024</v>
      </c>
    </row>
    <row r="525" s="2" customFormat="1">
      <c r="A525" s="35"/>
      <c r="B525" s="36"/>
      <c r="C525" s="37"/>
      <c r="D525" s="228" t="s">
        <v>130</v>
      </c>
      <c r="E525" s="37"/>
      <c r="F525" s="229" t="s">
        <v>1023</v>
      </c>
      <c r="G525" s="37"/>
      <c r="H525" s="37"/>
      <c r="I525" s="230"/>
      <c r="J525" s="37"/>
      <c r="K525" s="37"/>
      <c r="L525" s="41"/>
      <c r="M525" s="231"/>
      <c r="N525" s="232"/>
      <c r="O525" s="88"/>
      <c r="P525" s="88"/>
      <c r="Q525" s="88"/>
      <c r="R525" s="88"/>
      <c r="S525" s="88"/>
      <c r="T525" s="89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4" t="s">
        <v>130</v>
      </c>
      <c r="AU525" s="14" t="s">
        <v>83</v>
      </c>
    </row>
    <row r="526" s="2" customFormat="1" ht="16.5" customHeight="1">
      <c r="A526" s="35"/>
      <c r="B526" s="36"/>
      <c r="C526" s="215" t="s">
        <v>1025</v>
      </c>
      <c r="D526" s="215" t="s">
        <v>124</v>
      </c>
      <c r="E526" s="216" t="s">
        <v>1026</v>
      </c>
      <c r="F526" s="217" t="s">
        <v>1027</v>
      </c>
      <c r="G526" s="218" t="s">
        <v>473</v>
      </c>
      <c r="H526" s="219">
        <v>2</v>
      </c>
      <c r="I526" s="220"/>
      <c r="J526" s="221">
        <f>ROUND(I526*H526,2)</f>
        <v>0</v>
      </c>
      <c r="K526" s="217" t="s">
        <v>141</v>
      </c>
      <c r="L526" s="41"/>
      <c r="M526" s="222" t="s">
        <v>1</v>
      </c>
      <c r="N526" s="223" t="s">
        <v>38</v>
      </c>
      <c r="O526" s="88"/>
      <c r="P526" s="224">
        <f>O526*H526</f>
        <v>0</v>
      </c>
      <c r="Q526" s="224">
        <v>0.00013999999999999999</v>
      </c>
      <c r="R526" s="224">
        <f>Q526*H526</f>
        <v>0.00027999999999999998</v>
      </c>
      <c r="S526" s="224">
        <v>0</v>
      </c>
      <c r="T526" s="225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26" t="s">
        <v>234</v>
      </c>
      <c r="AT526" s="226" t="s">
        <v>124</v>
      </c>
      <c r="AU526" s="226" t="s">
        <v>83</v>
      </c>
      <c r="AY526" s="14" t="s">
        <v>121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4" t="s">
        <v>81</v>
      </c>
      <c r="BK526" s="227">
        <f>ROUND(I526*H526,2)</f>
        <v>0</v>
      </c>
      <c r="BL526" s="14" t="s">
        <v>234</v>
      </c>
      <c r="BM526" s="226" t="s">
        <v>1028</v>
      </c>
    </row>
    <row r="527" s="2" customFormat="1">
      <c r="A527" s="35"/>
      <c r="B527" s="36"/>
      <c r="C527" s="37"/>
      <c r="D527" s="228" t="s">
        <v>130</v>
      </c>
      <c r="E527" s="37"/>
      <c r="F527" s="229" t="s">
        <v>1029</v>
      </c>
      <c r="G527" s="37"/>
      <c r="H527" s="37"/>
      <c r="I527" s="230"/>
      <c r="J527" s="37"/>
      <c r="K527" s="37"/>
      <c r="L527" s="41"/>
      <c r="M527" s="231"/>
      <c r="N527" s="232"/>
      <c r="O527" s="88"/>
      <c r="P527" s="88"/>
      <c r="Q527" s="88"/>
      <c r="R527" s="88"/>
      <c r="S527" s="88"/>
      <c r="T527" s="89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4" t="s">
        <v>130</v>
      </c>
      <c r="AU527" s="14" t="s">
        <v>83</v>
      </c>
    </row>
    <row r="528" s="2" customFormat="1" ht="16.5" customHeight="1">
      <c r="A528" s="35"/>
      <c r="B528" s="36"/>
      <c r="C528" s="233" t="s">
        <v>1030</v>
      </c>
      <c r="D528" s="233" t="s">
        <v>138</v>
      </c>
      <c r="E528" s="234" t="s">
        <v>1031</v>
      </c>
      <c r="F528" s="235" t="s">
        <v>1032</v>
      </c>
      <c r="G528" s="236" t="s">
        <v>473</v>
      </c>
      <c r="H528" s="237">
        <v>10</v>
      </c>
      <c r="I528" s="238"/>
      <c r="J528" s="239">
        <f>ROUND(I528*H528,2)</f>
        <v>0</v>
      </c>
      <c r="K528" s="235" t="s">
        <v>141</v>
      </c>
      <c r="L528" s="240"/>
      <c r="M528" s="241" t="s">
        <v>1</v>
      </c>
      <c r="N528" s="242" t="s">
        <v>38</v>
      </c>
      <c r="O528" s="88"/>
      <c r="P528" s="224">
        <f>O528*H528</f>
        <v>0</v>
      </c>
      <c r="Q528" s="224">
        <v>0.00069999999999999999</v>
      </c>
      <c r="R528" s="224">
        <f>Q528*H528</f>
        <v>0.0070000000000000001</v>
      </c>
      <c r="S528" s="224">
        <v>0</v>
      </c>
      <c r="T528" s="225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26" t="s">
        <v>142</v>
      </c>
      <c r="AT528" s="226" t="s">
        <v>138</v>
      </c>
      <c r="AU528" s="226" t="s">
        <v>83</v>
      </c>
      <c r="AY528" s="14" t="s">
        <v>121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4" t="s">
        <v>81</v>
      </c>
      <c r="BK528" s="227">
        <f>ROUND(I528*H528,2)</f>
        <v>0</v>
      </c>
      <c r="BL528" s="14" t="s">
        <v>142</v>
      </c>
      <c r="BM528" s="226" t="s">
        <v>1033</v>
      </c>
    </row>
    <row r="529" s="2" customFormat="1">
      <c r="A529" s="35"/>
      <c r="B529" s="36"/>
      <c r="C529" s="37"/>
      <c r="D529" s="228" t="s">
        <v>130</v>
      </c>
      <c r="E529" s="37"/>
      <c r="F529" s="229" t="s">
        <v>1032</v>
      </c>
      <c r="G529" s="37"/>
      <c r="H529" s="37"/>
      <c r="I529" s="230"/>
      <c r="J529" s="37"/>
      <c r="K529" s="37"/>
      <c r="L529" s="41"/>
      <c r="M529" s="231"/>
      <c r="N529" s="232"/>
      <c r="O529" s="88"/>
      <c r="P529" s="88"/>
      <c r="Q529" s="88"/>
      <c r="R529" s="88"/>
      <c r="S529" s="88"/>
      <c r="T529" s="89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4" t="s">
        <v>130</v>
      </c>
      <c r="AU529" s="14" t="s">
        <v>83</v>
      </c>
    </row>
    <row r="530" s="2" customFormat="1" ht="16.5" customHeight="1">
      <c r="A530" s="35"/>
      <c r="B530" s="36"/>
      <c r="C530" s="215" t="s">
        <v>1034</v>
      </c>
      <c r="D530" s="215" t="s">
        <v>124</v>
      </c>
      <c r="E530" s="216" t="s">
        <v>1035</v>
      </c>
      <c r="F530" s="217" t="s">
        <v>1036</v>
      </c>
      <c r="G530" s="218" t="s">
        <v>473</v>
      </c>
      <c r="H530" s="219">
        <v>10</v>
      </c>
      <c r="I530" s="220"/>
      <c r="J530" s="221">
        <f>ROUND(I530*H530,2)</f>
        <v>0</v>
      </c>
      <c r="K530" s="217" t="s">
        <v>141</v>
      </c>
      <c r="L530" s="41"/>
      <c r="M530" s="222" t="s">
        <v>1</v>
      </c>
      <c r="N530" s="223" t="s">
        <v>38</v>
      </c>
      <c r="O530" s="88"/>
      <c r="P530" s="224">
        <f>O530*H530</f>
        <v>0</v>
      </c>
      <c r="Q530" s="224">
        <v>0.00021000000000000001</v>
      </c>
      <c r="R530" s="224">
        <f>Q530*H530</f>
        <v>0.0021000000000000003</v>
      </c>
      <c r="S530" s="224">
        <v>0</v>
      </c>
      <c r="T530" s="225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26" t="s">
        <v>234</v>
      </c>
      <c r="AT530" s="226" t="s">
        <v>124</v>
      </c>
      <c r="AU530" s="226" t="s">
        <v>83</v>
      </c>
      <c r="AY530" s="14" t="s">
        <v>121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4" t="s">
        <v>81</v>
      </c>
      <c r="BK530" s="227">
        <f>ROUND(I530*H530,2)</f>
        <v>0</v>
      </c>
      <c r="BL530" s="14" t="s">
        <v>234</v>
      </c>
      <c r="BM530" s="226" t="s">
        <v>1037</v>
      </c>
    </row>
    <row r="531" s="2" customFormat="1">
      <c r="A531" s="35"/>
      <c r="B531" s="36"/>
      <c r="C531" s="37"/>
      <c r="D531" s="228" t="s">
        <v>130</v>
      </c>
      <c r="E531" s="37"/>
      <c r="F531" s="229" t="s">
        <v>1038</v>
      </c>
      <c r="G531" s="37"/>
      <c r="H531" s="37"/>
      <c r="I531" s="230"/>
      <c r="J531" s="37"/>
      <c r="K531" s="37"/>
      <c r="L531" s="41"/>
      <c r="M531" s="231"/>
      <c r="N531" s="232"/>
      <c r="O531" s="88"/>
      <c r="P531" s="88"/>
      <c r="Q531" s="88"/>
      <c r="R531" s="88"/>
      <c r="S531" s="88"/>
      <c r="T531" s="89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4" t="s">
        <v>130</v>
      </c>
      <c r="AU531" s="14" t="s">
        <v>83</v>
      </c>
    </row>
    <row r="532" s="2" customFormat="1" ht="16.5" customHeight="1">
      <c r="A532" s="35"/>
      <c r="B532" s="36"/>
      <c r="C532" s="233" t="s">
        <v>1039</v>
      </c>
      <c r="D532" s="233" t="s">
        <v>138</v>
      </c>
      <c r="E532" s="234" t="s">
        <v>1040</v>
      </c>
      <c r="F532" s="235" t="s">
        <v>1041</v>
      </c>
      <c r="G532" s="236" t="s">
        <v>473</v>
      </c>
      <c r="H532" s="237">
        <v>5</v>
      </c>
      <c r="I532" s="238"/>
      <c r="J532" s="239">
        <f>ROUND(I532*H532,2)</f>
        <v>0</v>
      </c>
      <c r="K532" s="235" t="s">
        <v>141</v>
      </c>
      <c r="L532" s="240"/>
      <c r="M532" s="241" t="s">
        <v>1</v>
      </c>
      <c r="N532" s="242" t="s">
        <v>38</v>
      </c>
      <c r="O532" s="88"/>
      <c r="P532" s="224">
        <f>O532*H532</f>
        <v>0</v>
      </c>
      <c r="Q532" s="224">
        <v>0.00089999999999999998</v>
      </c>
      <c r="R532" s="224">
        <f>Q532*H532</f>
        <v>0.0044999999999999997</v>
      </c>
      <c r="S532" s="224">
        <v>0</v>
      </c>
      <c r="T532" s="225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26" t="s">
        <v>142</v>
      </c>
      <c r="AT532" s="226" t="s">
        <v>138</v>
      </c>
      <c r="AU532" s="226" t="s">
        <v>83</v>
      </c>
      <c r="AY532" s="14" t="s">
        <v>121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4" t="s">
        <v>81</v>
      </c>
      <c r="BK532" s="227">
        <f>ROUND(I532*H532,2)</f>
        <v>0</v>
      </c>
      <c r="BL532" s="14" t="s">
        <v>142</v>
      </c>
      <c r="BM532" s="226" t="s">
        <v>1042</v>
      </c>
    </row>
    <row r="533" s="2" customFormat="1">
      <c r="A533" s="35"/>
      <c r="B533" s="36"/>
      <c r="C533" s="37"/>
      <c r="D533" s="228" t="s">
        <v>130</v>
      </c>
      <c r="E533" s="37"/>
      <c r="F533" s="229" t="s">
        <v>1041</v>
      </c>
      <c r="G533" s="37"/>
      <c r="H533" s="37"/>
      <c r="I533" s="230"/>
      <c r="J533" s="37"/>
      <c r="K533" s="37"/>
      <c r="L533" s="41"/>
      <c r="M533" s="231"/>
      <c r="N533" s="232"/>
      <c r="O533" s="88"/>
      <c r="P533" s="88"/>
      <c r="Q533" s="88"/>
      <c r="R533" s="88"/>
      <c r="S533" s="88"/>
      <c r="T533" s="89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4" t="s">
        <v>130</v>
      </c>
      <c r="AU533" s="14" t="s">
        <v>83</v>
      </c>
    </row>
    <row r="534" s="2" customFormat="1" ht="16.5" customHeight="1">
      <c r="A534" s="35"/>
      <c r="B534" s="36"/>
      <c r="C534" s="215" t="s">
        <v>1043</v>
      </c>
      <c r="D534" s="215" t="s">
        <v>124</v>
      </c>
      <c r="E534" s="216" t="s">
        <v>1044</v>
      </c>
      <c r="F534" s="217" t="s">
        <v>1045</v>
      </c>
      <c r="G534" s="218" t="s">
        <v>473</v>
      </c>
      <c r="H534" s="219">
        <v>5</v>
      </c>
      <c r="I534" s="220"/>
      <c r="J534" s="221">
        <f>ROUND(I534*H534,2)</f>
        <v>0</v>
      </c>
      <c r="K534" s="217" t="s">
        <v>141</v>
      </c>
      <c r="L534" s="41"/>
      <c r="M534" s="222" t="s">
        <v>1</v>
      </c>
      <c r="N534" s="223" t="s">
        <v>38</v>
      </c>
      <c r="O534" s="88"/>
      <c r="P534" s="224">
        <f>O534*H534</f>
        <v>0</v>
      </c>
      <c r="Q534" s="224">
        <v>0.00024000000000000001</v>
      </c>
      <c r="R534" s="224">
        <f>Q534*H534</f>
        <v>0.0012000000000000001</v>
      </c>
      <c r="S534" s="224">
        <v>0</v>
      </c>
      <c r="T534" s="225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26" t="s">
        <v>234</v>
      </c>
      <c r="AT534" s="226" t="s">
        <v>124</v>
      </c>
      <c r="AU534" s="226" t="s">
        <v>83</v>
      </c>
      <c r="AY534" s="14" t="s">
        <v>121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14" t="s">
        <v>81</v>
      </c>
      <c r="BK534" s="227">
        <f>ROUND(I534*H534,2)</f>
        <v>0</v>
      </c>
      <c r="BL534" s="14" t="s">
        <v>234</v>
      </c>
      <c r="BM534" s="226" t="s">
        <v>1046</v>
      </c>
    </row>
    <row r="535" s="2" customFormat="1">
      <c r="A535" s="35"/>
      <c r="B535" s="36"/>
      <c r="C535" s="37"/>
      <c r="D535" s="228" t="s">
        <v>130</v>
      </c>
      <c r="E535" s="37"/>
      <c r="F535" s="229" t="s">
        <v>1047</v>
      </c>
      <c r="G535" s="37"/>
      <c r="H535" s="37"/>
      <c r="I535" s="230"/>
      <c r="J535" s="37"/>
      <c r="K535" s="37"/>
      <c r="L535" s="41"/>
      <c r="M535" s="231"/>
      <c r="N535" s="232"/>
      <c r="O535" s="88"/>
      <c r="P535" s="88"/>
      <c r="Q535" s="88"/>
      <c r="R535" s="88"/>
      <c r="S535" s="88"/>
      <c r="T535" s="89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4" t="s">
        <v>130</v>
      </c>
      <c r="AU535" s="14" t="s">
        <v>83</v>
      </c>
    </row>
    <row r="536" s="2" customFormat="1" ht="16.5" customHeight="1">
      <c r="A536" s="35"/>
      <c r="B536" s="36"/>
      <c r="C536" s="233" t="s">
        <v>1048</v>
      </c>
      <c r="D536" s="233" t="s">
        <v>138</v>
      </c>
      <c r="E536" s="234" t="s">
        <v>1049</v>
      </c>
      <c r="F536" s="235" t="s">
        <v>1050</v>
      </c>
      <c r="G536" s="236" t="s">
        <v>473</v>
      </c>
      <c r="H536" s="237">
        <v>14</v>
      </c>
      <c r="I536" s="238"/>
      <c r="J536" s="239">
        <f>ROUND(I536*H536,2)</f>
        <v>0</v>
      </c>
      <c r="K536" s="235" t="s">
        <v>141</v>
      </c>
      <c r="L536" s="240"/>
      <c r="M536" s="241" t="s">
        <v>1</v>
      </c>
      <c r="N536" s="242" t="s">
        <v>38</v>
      </c>
      <c r="O536" s="88"/>
      <c r="P536" s="224">
        <f>O536*H536</f>
        <v>0</v>
      </c>
      <c r="Q536" s="224">
        <v>0.001</v>
      </c>
      <c r="R536" s="224">
        <f>Q536*H536</f>
        <v>0.014</v>
      </c>
      <c r="S536" s="224">
        <v>0</v>
      </c>
      <c r="T536" s="225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26" t="s">
        <v>142</v>
      </c>
      <c r="AT536" s="226" t="s">
        <v>138</v>
      </c>
      <c r="AU536" s="226" t="s">
        <v>83</v>
      </c>
      <c r="AY536" s="14" t="s">
        <v>121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4" t="s">
        <v>81</v>
      </c>
      <c r="BK536" s="227">
        <f>ROUND(I536*H536,2)</f>
        <v>0</v>
      </c>
      <c r="BL536" s="14" t="s">
        <v>142</v>
      </c>
      <c r="BM536" s="226" t="s">
        <v>1051</v>
      </c>
    </row>
    <row r="537" s="2" customFormat="1">
      <c r="A537" s="35"/>
      <c r="B537" s="36"/>
      <c r="C537" s="37"/>
      <c r="D537" s="228" t="s">
        <v>130</v>
      </c>
      <c r="E537" s="37"/>
      <c r="F537" s="229" t="s">
        <v>1050</v>
      </c>
      <c r="G537" s="37"/>
      <c r="H537" s="37"/>
      <c r="I537" s="230"/>
      <c r="J537" s="37"/>
      <c r="K537" s="37"/>
      <c r="L537" s="41"/>
      <c r="M537" s="231"/>
      <c r="N537" s="232"/>
      <c r="O537" s="88"/>
      <c r="P537" s="88"/>
      <c r="Q537" s="88"/>
      <c r="R537" s="88"/>
      <c r="S537" s="88"/>
      <c r="T537" s="89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4" t="s">
        <v>130</v>
      </c>
      <c r="AU537" s="14" t="s">
        <v>83</v>
      </c>
    </row>
    <row r="538" s="2" customFormat="1" ht="16.5" customHeight="1">
      <c r="A538" s="35"/>
      <c r="B538" s="36"/>
      <c r="C538" s="215" t="s">
        <v>1052</v>
      </c>
      <c r="D538" s="215" t="s">
        <v>124</v>
      </c>
      <c r="E538" s="216" t="s">
        <v>1053</v>
      </c>
      <c r="F538" s="217" t="s">
        <v>1054</v>
      </c>
      <c r="G538" s="218" t="s">
        <v>473</v>
      </c>
      <c r="H538" s="219">
        <v>17</v>
      </c>
      <c r="I538" s="220"/>
      <c r="J538" s="221">
        <f>ROUND(I538*H538,2)</f>
        <v>0</v>
      </c>
      <c r="K538" s="217" t="s">
        <v>141</v>
      </c>
      <c r="L538" s="41"/>
      <c r="M538" s="222" t="s">
        <v>1</v>
      </c>
      <c r="N538" s="223" t="s">
        <v>38</v>
      </c>
      <c r="O538" s="88"/>
      <c r="P538" s="224">
        <f>O538*H538</f>
        <v>0</v>
      </c>
      <c r="Q538" s="224">
        <v>0.00033</v>
      </c>
      <c r="R538" s="224">
        <f>Q538*H538</f>
        <v>0.0056100000000000004</v>
      </c>
      <c r="S538" s="224">
        <v>0</v>
      </c>
      <c r="T538" s="225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26" t="s">
        <v>234</v>
      </c>
      <c r="AT538" s="226" t="s">
        <v>124</v>
      </c>
      <c r="AU538" s="226" t="s">
        <v>83</v>
      </c>
      <c r="AY538" s="14" t="s">
        <v>121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14" t="s">
        <v>81</v>
      </c>
      <c r="BK538" s="227">
        <f>ROUND(I538*H538,2)</f>
        <v>0</v>
      </c>
      <c r="BL538" s="14" t="s">
        <v>234</v>
      </c>
      <c r="BM538" s="226" t="s">
        <v>1055</v>
      </c>
    </row>
    <row r="539" s="2" customFormat="1">
      <c r="A539" s="35"/>
      <c r="B539" s="36"/>
      <c r="C539" s="37"/>
      <c r="D539" s="228" t="s">
        <v>130</v>
      </c>
      <c r="E539" s="37"/>
      <c r="F539" s="229" t="s">
        <v>1056</v>
      </c>
      <c r="G539" s="37"/>
      <c r="H539" s="37"/>
      <c r="I539" s="230"/>
      <c r="J539" s="37"/>
      <c r="K539" s="37"/>
      <c r="L539" s="41"/>
      <c r="M539" s="231"/>
      <c r="N539" s="232"/>
      <c r="O539" s="88"/>
      <c r="P539" s="88"/>
      <c r="Q539" s="88"/>
      <c r="R539" s="88"/>
      <c r="S539" s="88"/>
      <c r="T539" s="89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4" t="s">
        <v>130</v>
      </c>
      <c r="AU539" s="14" t="s">
        <v>83</v>
      </c>
    </row>
    <row r="540" s="2" customFormat="1" ht="21.75" customHeight="1">
      <c r="A540" s="35"/>
      <c r="B540" s="36"/>
      <c r="C540" s="215" t="s">
        <v>1057</v>
      </c>
      <c r="D540" s="215" t="s">
        <v>124</v>
      </c>
      <c r="E540" s="216" t="s">
        <v>1058</v>
      </c>
      <c r="F540" s="217" t="s">
        <v>1059</v>
      </c>
      <c r="G540" s="218" t="s">
        <v>473</v>
      </c>
      <c r="H540" s="219">
        <v>1</v>
      </c>
      <c r="I540" s="220"/>
      <c r="J540" s="221">
        <f>ROUND(I540*H540,2)</f>
        <v>0</v>
      </c>
      <c r="K540" s="217" t="s">
        <v>141</v>
      </c>
      <c r="L540" s="41"/>
      <c r="M540" s="222" t="s">
        <v>1</v>
      </c>
      <c r="N540" s="223" t="s">
        <v>38</v>
      </c>
      <c r="O540" s="88"/>
      <c r="P540" s="224">
        <f>O540*H540</f>
        <v>0</v>
      </c>
      <c r="Q540" s="224">
        <v>0.00046999999999999999</v>
      </c>
      <c r="R540" s="224">
        <f>Q540*H540</f>
        <v>0.00046999999999999999</v>
      </c>
      <c r="S540" s="224">
        <v>0</v>
      </c>
      <c r="T540" s="225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6" t="s">
        <v>234</v>
      </c>
      <c r="AT540" s="226" t="s">
        <v>124</v>
      </c>
      <c r="AU540" s="226" t="s">
        <v>83</v>
      </c>
      <c r="AY540" s="14" t="s">
        <v>121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4" t="s">
        <v>81</v>
      </c>
      <c r="BK540" s="227">
        <f>ROUND(I540*H540,2)</f>
        <v>0</v>
      </c>
      <c r="BL540" s="14" t="s">
        <v>234</v>
      </c>
      <c r="BM540" s="226" t="s">
        <v>1060</v>
      </c>
    </row>
    <row r="541" s="2" customFormat="1">
      <c r="A541" s="35"/>
      <c r="B541" s="36"/>
      <c r="C541" s="37"/>
      <c r="D541" s="228" t="s">
        <v>130</v>
      </c>
      <c r="E541" s="37"/>
      <c r="F541" s="229" t="s">
        <v>1061</v>
      </c>
      <c r="G541" s="37"/>
      <c r="H541" s="37"/>
      <c r="I541" s="230"/>
      <c r="J541" s="37"/>
      <c r="K541" s="37"/>
      <c r="L541" s="41"/>
      <c r="M541" s="231"/>
      <c r="N541" s="232"/>
      <c r="O541" s="88"/>
      <c r="P541" s="88"/>
      <c r="Q541" s="88"/>
      <c r="R541" s="88"/>
      <c r="S541" s="88"/>
      <c r="T541" s="89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4" t="s">
        <v>130</v>
      </c>
      <c r="AU541" s="14" t="s">
        <v>83</v>
      </c>
    </row>
    <row r="542" s="2" customFormat="1" ht="16.5" customHeight="1">
      <c r="A542" s="35"/>
      <c r="B542" s="36"/>
      <c r="C542" s="215" t="s">
        <v>1062</v>
      </c>
      <c r="D542" s="215" t="s">
        <v>124</v>
      </c>
      <c r="E542" s="216" t="s">
        <v>1063</v>
      </c>
      <c r="F542" s="217" t="s">
        <v>1064</v>
      </c>
      <c r="G542" s="218" t="s">
        <v>473</v>
      </c>
      <c r="H542" s="219">
        <v>5</v>
      </c>
      <c r="I542" s="220"/>
      <c r="J542" s="221">
        <f>ROUND(I542*H542,2)</f>
        <v>0</v>
      </c>
      <c r="K542" s="217" t="s">
        <v>141</v>
      </c>
      <c r="L542" s="41"/>
      <c r="M542" s="222" t="s">
        <v>1</v>
      </c>
      <c r="N542" s="223" t="s">
        <v>38</v>
      </c>
      <c r="O542" s="88"/>
      <c r="P542" s="224">
        <f>O542*H542</f>
        <v>0</v>
      </c>
      <c r="Q542" s="224">
        <v>0.00060999999999999997</v>
      </c>
      <c r="R542" s="224">
        <f>Q542*H542</f>
        <v>0.0030499999999999998</v>
      </c>
      <c r="S542" s="224">
        <v>0</v>
      </c>
      <c r="T542" s="225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6" t="s">
        <v>234</v>
      </c>
      <c r="AT542" s="226" t="s">
        <v>124</v>
      </c>
      <c r="AU542" s="226" t="s">
        <v>83</v>
      </c>
      <c r="AY542" s="14" t="s">
        <v>121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4" t="s">
        <v>81</v>
      </c>
      <c r="BK542" s="227">
        <f>ROUND(I542*H542,2)</f>
        <v>0</v>
      </c>
      <c r="BL542" s="14" t="s">
        <v>234</v>
      </c>
      <c r="BM542" s="226" t="s">
        <v>1065</v>
      </c>
    </row>
    <row r="543" s="2" customFormat="1">
      <c r="A543" s="35"/>
      <c r="B543" s="36"/>
      <c r="C543" s="37"/>
      <c r="D543" s="228" t="s">
        <v>130</v>
      </c>
      <c r="E543" s="37"/>
      <c r="F543" s="229" t="s">
        <v>1066</v>
      </c>
      <c r="G543" s="37"/>
      <c r="H543" s="37"/>
      <c r="I543" s="230"/>
      <c r="J543" s="37"/>
      <c r="K543" s="37"/>
      <c r="L543" s="41"/>
      <c r="M543" s="231"/>
      <c r="N543" s="232"/>
      <c r="O543" s="88"/>
      <c r="P543" s="88"/>
      <c r="Q543" s="88"/>
      <c r="R543" s="88"/>
      <c r="S543" s="88"/>
      <c r="T543" s="89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4" t="s">
        <v>130</v>
      </c>
      <c r="AU543" s="14" t="s">
        <v>83</v>
      </c>
    </row>
    <row r="544" s="2" customFormat="1">
      <c r="A544" s="35"/>
      <c r="B544" s="36"/>
      <c r="C544" s="233" t="s">
        <v>1067</v>
      </c>
      <c r="D544" s="233" t="s">
        <v>138</v>
      </c>
      <c r="E544" s="234" t="s">
        <v>1068</v>
      </c>
      <c r="F544" s="235" t="s">
        <v>1069</v>
      </c>
      <c r="G544" s="236" t="s">
        <v>232</v>
      </c>
      <c r="H544" s="237">
        <v>6</v>
      </c>
      <c r="I544" s="238"/>
      <c r="J544" s="239">
        <f>ROUND(I544*H544,2)</f>
        <v>0</v>
      </c>
      <c r="K544" s="235" t="s">
        <v>1</v>
      </c>
      <c r="L544" s="240"/>
      <c r="M544" s="241" t="s">
        <v>1</v>
      </c>
      <c r="N544" s="242" t="s">
        <v>38</v>
      </c>
      <c r="O544" s="88"/>
      <c r="P544" s="224">
        <f>O544*H544</f>
        <v>0</v>
      </c>
      <c r="Q544" s="224">
        <v>0</v>
      </c>
      <c r="R544" s="224">
        <f>Q544*H544</f>
        <v>0</v>
      </c>
      <c r="S544" s="224">
        <v>0</v>
      </c>
      <c r="T544" s="225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26" t="s">
        <v>142</v>
      </c>
      <c r="AT544" s="226" t="s">
        <v>138</v>
      </c>
      <c r="AU544" s="226" t="s">
        <v>83</v>
      </c>
      <c r="AY544" s="14" t="s">
        <v>121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4" t="s">
        <v>81</v>
      </c>
      <c r="BK544" s="227">
        <f>ROUND(I544*H544,2)</f>
        <v>0</v>
      </c>
      <c r="BL544" s="14" t="s">
        <v>142</v>
      </c>
      <c r="BM544" s="226" t="s">
        <v>1070</v>
      </c>
    </row>
    <row r="545" s="2" customFormat="1">
      <c r="A545" s="35"/>
      <c r="B545" s="36"/>
      <c r="C545" s="37"/>
      <c r="D545" s="228" t="s">
        <v>130</v>
      </c>
      <c r="E545" s="37"/>
      <c r="F545" s="229" t="s">
        <v>1069</v>
      </c>
      <c r="G545" s="37"/>
      <c r="H545" s="37"/>
      <c r="I545" s="230"/>
      <c r="J545" s="37"/>
      <c r="K545" s="37"/>
      <c r="L545" s="41"/>
      <c r="M545" s="231"/>
      <c r="N545" s="232"/>
      <c r="O545" s="88"/>
      <c r="P545" s="88"/>
      <c r="Q545" s="88"/>
      <c r="R545" s="88"/>
      <c r="S545" s="88"/>
      <c r="T545" s="89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4" t="s">
        <v>130</v>
      </c>
      <c r="AU545" s="14" t="s">
        <v>83</v>
      </c>
    </row>
    <row r="546" s="2" customFormat="1">
      <c r="A546" s="35"/>
      <c r="B546" s="36"/>
      <c r="C546" s="215" t="s">
        <v>1071</v>
      </c>
      <c r="D546" s="215" t="s">
        <v>124</v>
      </c>
      <c r="E546" s="216" t="s">
        <v>1072</v>
      </c>
      <c r="F546" s="217" t="s">
        <v>1073</v>
      </c>
      <c r="G546" s="218" t="s">
        <v>473</v>
      </c>
      <c r="H546" s="219">
        <v>2</v>
      </c>
      <c r="I546" s="220"/>
      <c r="J546" s="221">
        <f>ROUND(I546*H546,2)</f>
        <v>0</v>
      </c>
      <c r="K546" s="217" t="s">
        <v>141</v>
      </c>
      <c r="L546" s="41"/>
      <c r="M546" s="222" t="s">
        <v>1</v>
      </c>
      <c r="N546" s="223" t="s">
        <v>38</v>
      </c>
      <c r="O546" s="88"/>
      <c r="P546" s="224">
        <f>O546*H546</f>
        <v>0</v>
      </c>
      <c r="Q546" s="224">
        <v>0.00055999999999999995</v>
      </c>
      <c r="R546" s="224">
        <f>Q546*H546</f>
        <v>0.0011199999999999999</v>
      </c>
      <c r="S546" s="224">
        <v>0</v>
      </c>
      <c r="T546" s="225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26" t="s">
        <v>234</v>
      </c>
      <c r="AT546" s="226" t="s">
        <v>124</v>
      </c>
      <c r="AU546" s="226" t="s">
        <v>83</v>
      </c>
      <c r="AY546" s="14" t="s">
        <v>121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4" t="s">
        <v>81</v>
      </c>
      <c r="BK546" s="227">
        <f>ROUND(I546*H546,2)</f>
        <v>0</v>
      </c>
      <c r="BL546" s="14" t="s">
        <v>234</v>
      </c>
      <c r="BM546" s="226" t="s">
        <v>1074</v>
      </c>
    </row>
    <row r="547" s="2" customFormat="1">
      <c r="A547" s="35"/>
      <c r="B547" s="36"/>
      <c r="C547" s="37"/>
      <c r="D547" s="228" t="s">
        <v>130</v>
      </c>
      <c r="E547" s="37"/>
      <c r="F547" s="229" t="s">
        <v>1075</v>
      </c>
      <c r="G547" s="37"/>
      <c r="H547" s="37"/>
      <c r="I547" s="230"/>
      <c r="J547" s="37"/>
      <c r="K547" s="37"/>
      <c r="L547" s="41"/>
      <c r="M547" s="231"/>
      <c r="N547" s="232"/>
      <c r="O547" s="88"/>
      <c r="P547" s="88"/>
      <c r="Q547" s="88"/>
      <c r="R547" s="88"/>
      <c r="S547" s="88"/>
      <c r="T547" s="89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4" t="s">
        <v>130</v>
      </c>
      <c r="AU547" s="14" t="s">
        <v>83</v>
      </c>
    </row>
    <row r="548" s="2" customFormat="1">
      <c r="A548" s="35"/>
      <c r="B548" s="36"/>
      <c r="C548" s="37"/>
      <c r="D548" s="228" t="s">
        <v>427</v>
      </c>
      <c r="E548" s="37"/>
      <c r="F548" s="243" t="s">
        <v>1076</v>
      </c>
      <c r="G548" s="37"/>
      <c r="H548" s="37"/>
      <c r="I548" s="230"/>
      <c r="J548" s="37"/>
      <c r="K548" s="37"/>
      <c r="L548" s="41"/>
      <c r="M548" s="231"/>
      <c r="N548" s="232"/>
      <c r="O548" s="88"/>
      <c r="P548" s="88"/>
      <c r="Q548" s="88"/>
      <c r="R548" s="88"/>
      <c r="S548" s="88"/>
      <c r="T548" s="89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4" t="s">
        <v>427</v>
      </c>
      <c r="AU548" s="14" t="s">
        <v>83</v>
      </c>
    </row>
    <row r="549" s="2" customFormat="1">
      <c r="A549" s="35"/>
      <c r="B549" s="36"/>
      <c r="C549" s="215" t="s">
        <v>1077</v>
      </c>
      <c r="D549" s="215" t="s">
        <v>124</v>
      </c>
      <c r="E549" s="216" t="s">
        <v>1072</v>
      </c>
      <c r="F549" s="217" t="s">
        <v>1073</v>
      </c>
      <c r="G549" s="218" t="s">
        <v>473</v>
      </c>
      <c r="H549" s="219">
        <v>2</v>
      </c>
      <c r="I549" s="220"/>
      <c r="J549" s="221">
        <f>ROUND(I549*H549,2)</f>
        <v>0</v>
      </c>
      <c r="K549" s="217" t="s">
        <v>141</v>
      </c>
      <c r="L549" s="41"/>
      <c r="M549" s="222" t="s">
        <v>1</v>
      </c>
      <c r="N549" s="223" t="s">
        <v>38</v>
      </c>
      <c r="O549" s="88"/>
      <c r="P549" s="224">
        <f>O549*H549</f>
        <v>0</v>
      </c>
      <c r="Q549" s="224">
        <v>0.00055999999999999995</v>
      </c>
      <c r="R549" s="224">
        <f>Q549*H549</f>
        <v>0.0011199999999999999</v>
      </c>
      <c r="S549" s="224">
        <v>0</v>
      </c>
      <c r="T549" s="225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26" t="s">
        <v>234</v>
      </c>
      <c r="AT549" s="226" t="s">
        <v>124</v>
      </c>
      <c r="AU549" s="226" t="s">
        <v>83</v>
      </c>
      <c r="AY549" s="14" t="s">
        <v>121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14" t="s">
        <v>81</v>
      </c>
      <c r="BK549" s="227">
        <f>ROUND(I549*H549,2)</f>
        <v>0</v>
      </c>
      <c r="BL549" s="14" t="s">
        <v>234</v>
      </c>
      <c r="BM549" s="226" t="s">
        <v>1078</v>
      </c>
    </row>
    <row r="550" s="2" customFormat="1">
      <c r="A550" s="35"/>
      <c r="B550" s="36"/>
      <c r="C550" s="37"/>
      <c r="D550" s="228" t="s">
        <v>130</v>
      </c>
      <c r="E550" s="37"/>
      <c r="F550" s="229" t="s">
        <v>1075</v>
      </c>
      <c r="G550" s="37"/>
      <c r="H550" s="37"/>
      <c r="I550" s="230"/>
      <c r="J550" s="37"/>
      <c r="K550" s="37"/>
      <c r="L550" s="41"/>
      <c r="M550" s="231"/>
      <c r="N550" s="232"/>
      <c r="O550" s="88"/>
      <c r="P550" s="88"/>
      <c r="Q550" s="88"/>
      <c r="R550" s="88"/>
      <c r="S550" s="88"/>
      <c r="T550" s="89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4" t="s">
        <v>130</v>
      </c>
      <c r="AU550" s="14" t="s">
        <v>83</v>
      </c>
    </row>
    <row r="551" s="2" customFormat="1">
      <c r="A551" s="35"/>
      <c r="B551" s="36"/>
      <c r="C551" s="37"/>
      <c r="D551" s="228" t="s">
        <v>427</v>
      </c>
      <c r="E551" s="37"/>
      <c r="F551" s="243" t="s">
        <v>1079</v>
      </c>
      <c r="G551" s="37"/>
      <c r="H551" s="37"/>
      <c r="I551" s="230"/>
      <c r="J551" s="37"/>
      <c r="K551" s="37"/>
      <c r="L551" s="41"/>
      <c r="M551" s="231"/>
      <c r="N551" s="232"/>
      <c r="O551" s="88"/>
      <c r="P551" s="88"/>
      <c r="Q551" s="88"/>
      <c r="R551" s="88"/>
      <c r="S551" s="88"/>
      <c r="T551" s="89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4" t="s">
        <v>427</v>
      </c>
      <c r="AU551" s="14" t="s">
        <v>83</v>
      </c>
    </row>
    <row r="552" s="2" customFormat="1">
      <c r="A552" s="35"/>
      <c r="B552" s="36"/>
      <c r="C552" s="215" t="s">
        <v>1080</v>
      </c>
      <c r="D552" s="215" t="s">
        <v>124</v>
      </c>
      <c r="E552" s="216" t="s">
        <v>1081</v>
      </c>
      <c r="F552" s="217" t="s">
        <v>1082</v>
      </c>
      <c r="G552" s="218" t="s">
        <v>473</v>
      </c>
      <c r="H552" s="219">
        <v>2</v>
      </c>
      <c r="I552" s="220"/>
      <c r="J552" s="221">
        <f>ROUND(I552*H552,2)</f>
        <v>0</v>
      </c>
      <c r="K552" s="217" t="s">
        <v>1</v>
      </c>
      <c r="L552" s="41"/>
      <c r="M552" s="222" t="s">
        <v>1</v>
      </c>
      <c r="N552" s="223" t="s">
        <v>38</v>
      </c>
      <c r="O552" s="88"/>
      <c r="P552" s="224">
        <f>O552*H552</f>
        <v>0</v>
      </c>
      <c r="Q552" s="224">
        <v>0.00147</v>
      </c>
      <c r="R552" s="224">
        <f>Q552*H552</f>
        <v>0.0029399999999999999</v>
      </c>
      <c r="S552" s="224">
        <v>0</v>
      </c>
      <c r="T552" s="225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26" t="s">
        <v>234</v>
      </c>
      <c r="AT552" s="226" t="s">
        <v>124</v>
      </c>
      <c r="AU552" s="226" t="s">
        <v>83</v>
      </c>
      <c r="AY552" s="14" t="s">
        <v>121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4" t="s">
        <v>81</v>
      </c>
      <c r="BK552" s="227">
        <f>ROUND(I552*H552,2)</f>
        <v>0</v>
      </c>
      <c r="BL552" s="14" t="s">
        <v>234</v>
      </c>
      <c r="BM552" s="226" t="s">
        <v>1083</v>
      </c>
    </row>
    <row r="553" s="2" customFormat="1">
      <c r="A553" s="35"/>
      <c r="B553" s="36"/>
      <c r="C553" s="37"/>
      <c r="D553" s="228" t="s">
        <v>130</v>
      </c>
      <c r="E553" s="37"/>
      <c r="F553" s="229" t="s">
        <v>1084</v>
      </c>
      <c r="G553" s="37"/>
      <c r="H553" s="37"/>
      <c r="I553" s="230"/>
      <c r="J553" s="37"/>
      <c r="K553" s="37"/>
      <c r="L553" s="41"/>
      <c r="M553" s="231"/>
      <c r="N553" s="232"/>
      <c r="O553" s="88"/>
      <c r="P553" s="88"/>
      <c r="Q553" s="88"/>
      <c r="R553" s="88"/>
      <c r="S553" s="88"/>
      <c r="T553" s="89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4" t="s">
        <v>130</v>
      </c>
      <c r="AU553" s="14" t="s">
        <v>83</v>
      </c>
    </row>
    <row r="554" s="2" customFormat="1" ht="16.5" customHeight="1">
      <c r="A554" s="35"/>
      <c r="B554" s="36"/>
      <c r="C554" s="215" t="s">
        <v>1085</v>
      </c>
      <c r="D554" s="215" t="s">
        <v>124</v>
      </c>
      <c r="E554" s="216" t="s">
        <v>1086</v>
      </c>
      <c r="F554" s="217" t="s">
        <v>1087</v>
      </c>
      <c r="G554" s="218" t="s">
        <v>473</v>
      </c>
      <c r="H554" s="219">
        <v>7</v>
      </c>
      <c r="I554" s="220"/>
      <c r="J554" s="221">
        <f>ROUND(I554*H554,2)</f>
        <v>0</v>
      </c>
      <c r="K554" s="217" t="s">
        <v>141</v>
      </c>
      <c r="L554" s="41"/>
      <c r="M554" s="222" t="s">
        <v>1</v>
      </c>
      <c r="N554" s="223" t="s">
        <v>38</v>
      </c>
      <c r="O554" s="88"/>
      <c r="P554" s="224">
        <f>O554*H554</f>
        <v>0</v>
      </c>
      <c r="Q554" s="224">
        <v>0.00024000000000000001</v>
      </c>
      <c r="R554" s="224">
        <f>Q554*H554</f>
        <v>0.0016800000000000001</v>
      </c>
      <c r="S554" s="224">
        <v>0</v>
      </c>
      <c r="T554" s="225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26" t="s">
        <v>234</v>
      </c>
      <c r="AT554" s="226" t="s">
        <v>124</v>
      </c>
      <c r="AU554" s="226" t="s">
        <v>83</v>
      </c>
      <c r="AY554" s="14" t="s">
        <v>121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4" t="s">
        <v>81</v>
      </c>
      <c r="BK554" s="227">
        <f>ROUND(I554*H554,2)</f>
        <v>0</v>
      </c>
      <c r="BL554" s="14" t="s">
        <v>234</v>
      </c>
      <c r="BM554" s="226" t="s">
        <v>1088</v>
      </c>
    </row>
    <row r="555" s="2" customFormat="1">
      <c r="A555" s="35"/>
      <c r="B555" s="36"/>
      <c r="C555" s="37"/>
      <c r="D555" s="228" t="s">
        <v>130</v>
      </c>
      <c r="E555" s="37"/>
      <c r="F555" s="229" t="s">
        <v>1089</v>
      </c>
      <c r="G555" s="37"/>
      <c r="H555" s="37"/>
      <c r="I555" s="230"/>
      <c r="J555" s="37"/>
      <c r="K555" s="37"/>
      <c r="L555" s="41"/>
      <c r="M555" s="231"/>
      <c r="N555" s="232"/>
      <c r="O555" s="88"/>
      <c r="P555" s="88"/>
      <c r="Q555" s="88"/>
      <c r="R555" s="88"/>
      <c r="S555" s="88"/>
      <c r="T555" s="89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4" t="s">
        <v>130</v>
      </c>
      <c r="AU555" s="14" t="s">
        <v>83</v>
      </c>
    </row>
    <row r="556" s="2" customFormat="1" ht="16.5" customHeight="1">
      <c r="A556" s="35"/>
      <c r="B556" s="36"/>
      <c r="C556" s="215" t="s">
        <v>1090</v>
      </c>
      <c r="D556" s="215" t="s">
        <v>124</v>
      </c>
      <c r="E556" s="216" t="s">
        <v>1091</v>
      </c>
      <c r="F556" s="217" t="s">
        <v>1087</v>
      </c>
      <c r="G556" s="218" t="s">
        <v>473</v>
      </c>
      <c r="H556" s="219">
        <v>2</v>
      </c>
      <c r="I556" s="220"/>
      <c r="J556" s="221">
        <f>ROUND(I556*H556,2)</f>
        <v>0</v>
      </c>
      <c r="K556" s="217" t="s">
        <v>1</v>
      </c>
      <c r="L556" s="41"/>
      <c r="M556" s="222" t="s">
        <v>1</v>
      </c>
      <c r="N556" s="223" t="s">
        <v>38</v>
      </c>
      <c r="O556" s="88"/>
      <c r="P556" s="224">
        <f>O556*H556</f>
        <v>0</v>
      </c>
      <c r="Q556" s="224">
        <v>0.00024000000000000001</v>
      </c>
      <c r="R556" s="224">
        <f>Q556*H556</f>
        <v>0.00048000000000000001</v>
      </c>
      <c r="S556" s="224">
        <v>0</v>
      </c>
      <c r="T556" s="225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26" t="s">
        <v>234</v>
      </c>
      <c r="AT556" s="226" t="s">
        <v>124</v>
      </c>
      <c r="AU556" s="226" t="s">
        <v>83</v>
      </c>
      <c r="AY556" s="14" t="s">
        <v>121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4" t="s">
        <v>81</v>
      </c>
      <c r="BK556" s="227">
        <f>ROUND(I556*H556,2)</f>
        <v>0</v>
      </c>
      <c r="BL556" s="14" t="s">
        <v>234</v>
      </c>
      <c r="BM556" s="226" t="s">
        <v>1092</v>
      </c>
    </row>
    <row r="557" s="2" customFormat="1">
      <c r="A557" s="35"/>
      <c r="B557" s="36"/>
      <c r="C557" s="37"/>
      <c r="D557" s="228" t="s">
        <v>130</v>
      </c>
      <c r="E557" s="37"/>
      <c r="F557" s="229" t="s">
        <v>1093</v>
      </c>
      <c r="G557" s="37"/>
      <c r="H557" s="37"/>
      <c r="I557" s="230"/>
      <c r="J557" s="37"/>
      <c r="K557" s="37"/>
      <c r="L557" s="41"/>
      <c r="M557" s="231"/>
      <c r="N557" s="232"/>
      <c r="O557" s="88"/>
      <c r="P557" s="88"/>
      <c r="Q557" s="88"/>
      <c r="R557" s="88"/>
      <c r="S557" s="88"/>
      <c r="T557" s="89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4" t="s">
        <v>130</v>
      </c>
      <c r="AU557" s="14" t="s">
        <v>83</v>
      </c>
    </row>
    <row r="558" s="12" customFormat="1" ht="22.8" customHeight="1">
      <c r="A558" s="12"/>
      <c r="B558" s="199"/>
      <c r="C558" s="200"/>
      <c r="D558" s="201" t="s">
        <v>72</v>
      </c>
      <c r="E558" s="213" t="s">
        <v>1094</v>
      </c>
      <c r="F558" s="213" t="s">
        <v>1095</v>
      </c>
      <c r="G558" s="200"/>
      <c r="H558" s="200"/>
      <c r="I558" s="203"/>
      <c r="J558" s="214">
        <f>BK558</f>
        <v>0</v>
      </c>
      <c r="K558" s="200"/>
      <c r="L558" s="205"/>
      <c r="M558" s="206"/>
      <c r="N558" s="207"/>
      <c r="O558" s="207"/>
      <c r="P558" s="208">
        <f>SUM(P559:P590)</f>
        <v>0</v>
      </c>
      <c r="Q558" s="207"/>
      <c r="R558" s="208">
        <f>SUM(R559:R590)</f>
        <v>0.059109999999999996</v>
      </c>
      <c r="S558" s="207"/>
      <c r="T558" s="209">
        <f>SUM(T559:T590)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0" t="s">
        <v>83</v>
      </c>
      <c r="AT558" s="211" t="s">
        <v>72</v>
      </c>
      <c r="AU558" s="211" t="s">
        <v>81</v>
      </c>
      <c r="AY558" s="210" t="s">
        <v>121</v>
      </c>
      <c r="BK558" s="212">
        <f>SUM(BK559:BK590)</f>
        <v>0</v>
      </c>
    </row>
    <row r="559" s="2" customFormat="1" ht="16.5" customHeight="1">
      <c r="A559" s="35"/>
      <c r="B559" s="36"/>
      <c r="C559" s="233" t="s">
        <v>1096</v>
      </c>
      <c r="D559" s="233" t="s">
        <v>138</v>
      </c>
      <c r="E559" s="234" t="s">
        <v>1097</v>
      </c>
      <c r="F559" s="235" t="s">
        <v>1098</v>
      </c>
      <c r="G559" s="236" t="s">
        <v>473</v>
      </c>
      <c r="H559" s="237">
        <v>1</v>
      </c>
      <c r="I559" s="238"/>
      <c r="J559" s="239">
        <f>ROUND(I559*H559,2)</f>
        <v>0</v>
      </c>
      <c r="K559" s="235" t="s">
        <v>141</v>
      </c>
      <c r="L559" s="240"/>
      <c r="M559" s="241" t="s">
        <v>1</v>
      </c>
      <c r="N559" s="242" t="s">
        <v>38</v>
      </c>
      <c r="O559" s="88"/>
      <c r="P559" s="224">
        <f>O559*H559</f>
        <v>0</v>
      </c>
      <c r="Q559" s="224">
        <v>0.00068000000000000005</v>
      </c>
      <c r="R559" s="224">
        <f>Q559*H559</f>
        <v>0.00068000000000000005</v>
      </c>
      <c r="S559" s="224">
        <v>0</v>
      </c>
      <c r="T559" s="225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26" t="s">
        <v>142</v>
      </c>
      <c r="AT559" s="226" t="s">
        <v>138</v>
      </c>
      <c r="AU559" s="226" t="s">
        <v>83</v>
      </c>
      <c r="AY559" s="14" t="s">
        <v>121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4" t="s">
        <v>81</v>
      </c>
      <c r="BK559" s="227">
        <f>ROUND(I559*H559,2)</f>
        <v>0</v>
      </c>
      <c r="BL559" s="14" t="s">
        <v>142</v>
      </c>
      <c r="BM559" s="226" t="s">
        <v>1099</v>
      </c>
    </row>
    <row r="560" s="2" customFormat="1">
      <c r="A560" s="35"/>
      <c r="B560" s="36"/>
      <c r="C560" s="37"/>
      <c r="D560" s="228" t="s">
        <v>130</v>
      </c>
      <c r="E560" s="37"/>
      <c r="F560" s="229" t="s">
        <v>1098</v>
      </c>
      <c r="G560" s="37"/>
      <c r="H560" s="37"/>
      <c r="I560" s="230"/>
      <c r="J560" s="37"/>
      <c r="K560" s="37"/>
      <c r="L560" s="41"/>
      <c r="M560" s="231"/>
      <c r="N560" s="232"/>
      <c r="O560" s="88"/>
      <c r="P560" s="88"/>
      <c r="Q560" s="88"/>
      <c r="R560" s="88"/>
      <c r="S560" s="88"/>
      <c r="T560" s="89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4" t="s">
        <v>130</v>
      </c>
      <c r="AU560" s="14" t="s">
        <v>83</v>
      </c>
    </row>
    <row r="561" s="2" customFormat="1" ht="16.5" customHeight="1">
      <c r="A561" s="35"/>
      <c r="B561" s="36"/>
      <c r="C561" s="233" t="s">
        <v>1100</v>
      </c>
      <c r="D561" s="233" t="s">
        <v>138</v>
      </c>
      <c r="E561" s="234" t="s">
        <v>1101</v>
      </c>
      <c r="F561" s="235" t="s">
        <v>1102</v>
      </c>
      <c r="G561" s="236" t="s">
        <v>473</v>
      </c>
      <c r="H561" s="237">
        <v>4</v>
      </c>
      <c r="I561" s="238"/>
      <c r="J561" s="239">
        <f>ROUND(I561*H561,2)</f>
        <v>0</v>
      </c>
      <c r="K561" s="235" t="s">
        <v>141</v>
      </c>
      <c r="L561" s="240"/>
      <c r="M561" s="241" t="s">
        <v>1</v>
      </c>
      <c r="N561" s="242" t="s">
        <v>38</v>
      </c>
      <c r="O561" s="88"/>
      <c r="P561" s="224">
        <f>O561*H561</f>
        <v>0</v>
      </c>
      <c r="Q561" s="224">
        <v>0.00031</v>
      </c>
      <c r="R561" s="224">
        <f>Q561*H561</f>
        <v>0.00124</v>
      </c>
      <c r="S561" s="224">
        <v>0</v>
      </c>
      <c r="T561" s="225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26" t="s">
        <v>142</v>
      </c>
      <c r="AT561" s="226" t="s">
        <v>138</v>
      </c>
      <c r="AU561" s="226" t="s">
        <v>83</v>
      </c>
      <c r="AY561" s="14" t="s">
        <v>121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4" t="s">
        <v>81</v>
      </c>
      <c r="BK561" s="227">
        <f>ROUND(I561*H561,2)</f>
        <v>0</v>
      </c>
      <c r="BL561" s="14" t="s">
        <v>142</v>
      </c>
      <c r="BM561" s="226" t="s">
        <v>1103</v>
      </c>
    </row>
    <row r="562" s="2" customFormat="1">
      <c r="A562" s="35"/>
      <c r="B562" s="36"/>
      <c r="C562" s="37"/>
      <c r="D562" s="228" t="s">
        <v>130</v>
      </c>
      <c r="E562" s="37"/>
      <c r="F562" s="229" t="s">
        <v>1102</v>
      </c>
      <c r="G562" s="37"/>
      <c r="H562" s="37"/>
      <c r="I562" s="230"/>
      <c r="J562" s="37"/>
      <c r="K562" s="37"/>
      <c r="L562" s="41"/>
      <c r="M562" s="231"/>
      <c r="N562" s="232"/>
      <c r="O562" s="88"/>
      <c r="P562" s="88"/>
      <c r="Q562" s="88"/>
      <c r="R562" s="88"/>
      <c r="S562" s="88"/>
      <c r="T562" s="89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4" t="s">
        <v>130</v>
      </c>
      <c r="AU562" s="14" t="s">
        <v>83</v>
      </c>
    </row>
    <row r="563" s="2" customFormat="1" ht="16.5" customHeight="1">
      <c r="A563" s="35"/>
      <c r="B563" s="36"/>
      <c r="C563" s="233" t="s">
        <v>1104</v>
      </c>
      <c r="D563" s="233" t="s">
        <v>138</v>
      </c>
      <c r="E563" s="234" t="s">
        <v>1105</v>
      </c>
      <c r="F563" s="235" t="s">
        <v>1106</v>
      </c>
      <c r="G563" s="236" t="s">
        <v>473</v>
      </c>
      <c r="H563" s="237">
        <v>2</v>
      </c>
      <c r="I563" s="238"/>
      <c r="J563" s="239">
        <f>ROUND(I563*H563,2)</f>
        <v>0</v>
      </c>
      <c r="K563" s="235" t="s">
        <v>141</v>
      </c>
      <c r="L563" s="240"/>
      <c r="M563" s="241" t="s">
        <v>1</v>
      </c>
      <c r="N563" s="242" t="s">
        <v>38</v>
      </c>
      <c r="O563" s="88"/>
      <c r="P563" s="224">
        <f>O563*H563</f>
        <v>0</v>
      </c>
      <c r="Q563" s="224">
        <v>6.9999999999999994E-05</v>
      </c>
      <c r="R563" s="224">
        <f>Q563*H563</f>
        <v>0.00013999999999999999</v>
      </c>
      <c r="S563" s="224">
        <v>0</v>
      </c>
      <c r="T563" s="225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26" t="s">
        <v>142</v>
      </c>
      <c r="AT563" s="226" t="s">
        <v>138</v>
      </c>
      <c r="AU563" s="226" t="s">
        <v>83</v>
      </c>
      <c r="AY563" s="14" t="s">
        <v>121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4" t="s">
        <v>81</v>
      </c>
      <c r="BK563" s="227">
        <f>ROUND(I563*H563,2)</f>
        <v>0</v>
      </c>
      <c r="BL563" s="14" t="s">
        <v>142</v>
      </c>
      <c r="BM563" s="226" t="s">
        <v>1107</v>
      </c>
    </row>
    <row r="564" s="2" customFormat="1">
      <c r="A564" s="35"/>
      <c r="B564" s="36"/>
      <c r="C564" s="37"/>
      <c r="D564" s="228" t="s">
        <v>130</v>
      </c>
      <c r="E564" s="37"/>
      <c r="F564" s="229" t="s">
        <v>1106</v>
      </c>
      <c r="G564" s="37"/>
      <c r="H564" s="37"/>
      <c r="I564" s="230"/>
      <c r="J564" s="37"/>
      <c r="K564" s="37"/>
      <c r="L564" s="41"/>
      <c r="M564" s="231"/>
      <c r="N564" s="232"/>
      <c r="O564" s="88"/>
      <c r="P564" s="88"/>
      <c r="Q564" s="88"/>
      <c r="R564" s="88"/>
      <c r="S564" s="88"/>
      <c r="T564" s="89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4" t="s">
        <v>130</v>
      </c>
      <c r="AU564" s="14" t="s">
        <v>83</v>
      </c>
    </row>
    <row r="565" s="2" customFormat="1" ht="16.5" customHeight="1">
      <c r="A565" s="35"/>
      <c r="B565" s="36"/>
      <c r="C565" s="233" t="s">
        <v>1108</v>
      </c>
      <c r="D565" s="233" t="s">
        <v>138</v>
      </c>
      <c r="E565" s="234" t="s">
        <v>1109</v>
      </c>
      <c r="F565" s="235" t="s">
        <v>1110</v>
      </c>
      <c r="G565" s="236" t="s">
        <v>473</v>
      </c>
      <c r="H565" s="237">
        <v>4</v>
      </c>
      <c r="I565" s="238"/>
      <c r="J565" s="239">
        <f>ROUND(I565*H565,2)</f>
        <v>0</v>
      </c>
      <c r="K565" s="235" t="s">
        <v>141</v>
      </c>
      <c r="L565" s="240"/>
      <c r="M565" s="241" t="s">
        <v>1</v>
      </c>
      <c r="N565" s="242" t="s">
        <v>38</v>
      </c>
      <c r="O565" s="88"/>
      <c r="P565" s="224">
        <f>O565*H565</f>
        <v>0</v>
      </c>
      <c r="Q565" s="224">
        <v>0.0022499999999999998</v>
      </c>
      <c r="R565" s="224">
        <f>Q565*H565</f>
        <v>0.0089999999999999993</v>
      </c>
      <c r="S565" s="224">
        <v>0</v>
      </c>
      <c r="T565" s="225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26" t="s">
        <v>142</v>
      </c>
      <c r="AT565" s="226" t="s">
        <v>138</v>
      </c>
      <c r="AU565" s="226" t="s">
        <v>83</v>
      </c>
      <c r="AY565" s="14" t="s">
        <v>121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14" t="s">
        <v>81</v>
      </c>
      <c r="BK565" s="227">
        <f>ROUND(I565*H565,2)</f>
        <v>0</v>
      </c>
      <c r="BL565" s="14" t="s">
        <v>142</v>
      </c>
      <c r="BM565" s="226" t="s">
        <v>1111</v>
      </c>
    </row>
    <row r="566" s="2" customFormat="1">
      <c r="A566" s="35"/>
      <c r="B566" s="36"/>
      <c r="C566" s="37"/>
      <c r="D566" s="228" t="s">
        <v>130</v>
      </c>
      <c r="E566" s="37"/>
      <c r="F566" s="229" t="s">
        <v>1110</v>
      </c>
      <c r="G566" s="37"/>
      <c r="H566" s="37"/>
      <c r="I566" s="230"/>
      <c r="J566" s="37"/>
      <c r="K566" s="37"/>
      <c r="L566" s="41"/>
      <c r="M566" s="231"/>
      <c r="N566" s="232"/>
      <c r="O566" s="88"/>
      <c r="P566" s="88"/>
      <c r="Q566" s="88"/>
      <c r="R566" s="88"/>
      <c r="S566" s="88"/>
      <c r="T566" s="89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4" t="s">
        <v>130</v>
      </c>
      <c r="AU566" s="14" t="s">
        <v>83</v>
      </c>
    </row>
    <row r="567" s="2" customFormat="1" ht="24.15" customHeight="1">
      <c r="A567" s="35"/>
      <c r="B567" s="36"/>
      <c r="C567" s="233" t="s">
        <v>1112</v>
      </c>
      <c r="D567" s="233" t="s">
        <v>138</v>
      </c>
      <c r="E567" s="234" t="s">
        <v>1113</v>
      </c>
      <c r="F567" s="235" t="s">
        <v>1114</v>
      </c>
      <c r="G567" s="236" t="s">
        <v>473</v>
      </c>
      <c r="H567" s="237">
        <v>4</v>
      </c>
      <c r="I567" s="238"/>
      <c r="J567" s="239">
        <f>ROUND(I567*H567,2)</f>
        <v>0</v>
      </c>
      <c r="K567" s="235" t="s">
        <v>1</v>
      </c>
      <c r="L567" s="240"/>
      <c r="M567" s="241" t="s">
        <v>1</v>
      </c>
      <c r="N567" s="242" t="s">
        <v>38</v>
      </c>
      <c r="O567" s="88"/>
      <c r="P567" s="224">
        <f>O567*H567</f>
        <v>0</v>
      </c>
      <c r="Q567" s="224">
        <v>0.0019</v>
      </c>
      <c r="R567" s="224">
        <f>Q567*H567</f>
        <v>0.0076</v>
      </c>
      <c r="S567" s="224">
        <v>0</v>
      </c>
      <c r="T567" s="225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6" t="s">
        <v>142</v>
      </c>
      <c r="AT567" s="226" t="s">
        <v>138</v>
      </c>
      <c r="AU567" s="226" t="s">
        <v>83</v>
      </c>
      <c r="AY567" s="14" t="s">
        <v>121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4" t="s">
        <v>81</v>
      </c>
      <c r="BK567" s="227">
        <f>ROUND(I567*H567,2)</f>
        <v>0</v>
      </c>
      <c r="BL567" s="14" t="s">
        <v>142</v>
      </c>
      <c r="BM567" s="226" t="s">
        <v>1115</v>
      </c>
    </row>
    <row r="568" s="2" customFormat="1">
      <c r="A568" s="35"/>
      <c r="B568" s="36"/>
      <c r="C568" s="37"/>
      <c r="D568" s="228" t="s">
        <v>130</v>
      </c>
      <c r="E568" s="37"/>
      <c r="F568" s="229" t="s">
        <v>1114</v>
      </c>
      <c r="G568" s="37"/>
      <c r="H568" s="37"/>
      <c r="I568" s="230"/>
      <c r="J568" s="37"/>
      <c r="K568" s="37"/>
      <c r="L568" s="41"/>
      <c r="M568" s="231"/>
      <c r="N568" s="232"/>
      <c r="O568" s="88"/>
      <c r="P568" s="88"/>
      <c r="Q568" s="88"/>
      <c r="R568" s="88"/>
      <c r="S568" s="88"/>
      <c r="T568" s="89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4" t="s">
        <v>130</v>
      </c>
      <c r="AU568" s="14" t="s">
        <v>83</v>
      </c>
    </row>
    <row r="569" s="2" customFormat="1" ht="16.5" customHeight="1">
      <c r="A569" s="35"/>
      <c r="B569" s="36"/>
      <c r="C569" s="233" t="s">
        <v>1116</v>
      </c>
      <c r="D569" s="233" t="s">
        <v>138</v>
      </c>
      <c r="E569" s="234" t="s">
        <v>1117</v>
      </c>
      <c r="F569" s="235" t="s">
        <v>1118</v>
      </c>
      <c r="G569" s="236" t="s">
        <v>473</v>
      </c>
      <c r="H569" s="237">
        <v>30</v>
      </c>
      <c r="I569" s="238"/>
      <c r="J569" s="239">
        <f>ROUND(I569*H569,2)</f>
        <v>0</v>
      </c>
      <c r="K569" s="235" t="s">
        <v>141</v>
      </c>
      <c r="L569" s="240"/>
      <c r="M569" s="241" t="s">
        <v>1</v>
      </c>
      <c r="N569" s="242" t="s">
        <v>38</v>
      </c>
      <c r="O569" s="88"/>
      <c r="P569" s="224">
        <f>O569*H569</f>
        <v>0</v>
      </c>
      <c r="Q569" s="224">
        <v>6.9999999999999994E-05</v>
      </c>
      <c r="R569" s="224">
        <f>Q569*H569</f>
        <v>0.0020999999999999999</v>
      </c>
      <c r="S569" s="224">
        <v>0</v>
      </c>
      <c r="T569" s="225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26" t="s">
        <v>142</v>
      </c>
      <c r="AT569" s="226" t="s">
        <v>138</v>
      </c>
      <c r="AU569" s="226" t="s">
        <v>83</v>
      </c>
      <c r="AY569" s="14" t="s">
        <v>121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4" t="s">
        <v>81</v>
      </c>
      <c r="BK569" s="227">
        <f>ROUND(I569*H569,2)</f>
        <v>0</v>
      </c>
      <c r="BL569" s="14" t="s">
        <v>142</v>
      </c>
      <c r="BM569" s="226" t="s">
        <v>1119</v>
      </c>
    </row>
    <row r="570" s="2" customFormat="1">
      <c r="A570" s="35"/>
      <c r="B570" s="36"/>
      <c r="C570" s="37"/>
      <c r="D570" s="228" t="s">
        <v>130</v>
      </c>
      <c r="E570" s="37"/>
      <c r="F570" s="229" t="s">
        <v>1118</v>
      </c>
      <c r="G570" s="37"/>
      <c r="H570" s="37"/>
      <c r="I570" s="230"/>
      <c r="J570" s="37"/>
      <c r="K570" s="37"/>
      <c r="L570" s="41"/>
      <c r="M570" s="231"/>
      <c r="N570" s="232"/>
      <c r="O570" s="88"/>
      <c r="P570" s="88"/>
      <c r="Q570" s="88"/>
      <c r="R570" s="88"/>
      <c r="S570" s="88"/>
      <c r="T570" s="89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4" t="s">
        <v>130</v>
      </c>
      <c r="AU570" s="14" t="s">
        <v>83</v>
      </c>
    </row>
    <row r="571" s="2" customFormat="1" ht="21.75" customHeight="1">
      <c r="A571" s="35"/>
      <c r="B571" s="36"/>
      <c r="C571" s="233" t="s">
        <v>1120</v>
      </c>
      <c r="D571" s="233" t="s">
        <v>138</v>
      </c>
      <c r="E571" s="234" t="s">
        <v>1121</v>
      </c>
      <c r="F571" s="235" t="s">
        <v>1122</v>
      </c>
      <c r="G571" s="236" t="s">
        <v>473</v>
      </c>
      <c r="H571" s="237">
        <v>4</v>
      </c>
      <c r="I571" s="238"/>
      <c r="J571" s="239">
        <f>ROUND(I571*H571,2)</f>
        <v>0</v>
      </c>
      <c r="K571" s="235" t="s">
        <v>141</v>
      </c>
      <c r="L571" s="240"/>
      <c r="M571" s="241" t="s">
        <v>1</v>
      </c>
      <c r="N571" s="242" t="s">
        <v>38</v>
      </c>
      <c r="O571" s="88"/>
      <c r="P571" s="224">
        <f>O571*H571</f>
        <v>0</v>
      </c>
      <c r="Q571" s="224">
        <v>0.00014999999999999999</v>
      </c>
      <c r="R571" s="224">
        <f>Q571*H571</f>
        <v>0.00059999999999999995</v>
      </c>
      <c r="S571" s="224">
        <v>0</v>
      </c>
      <c r="T571" s="22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26" t="s">
        <v>142</v>
      </c>
      <c r="AT571" s="226" t="s">
        <v>138</v>
      </c>
      <c r="AU571" s="226" t="s">
        <v>83</v>
      </c>
      <c r="AY571" s="14" t="s">
        <v>121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4" t="s">
        <v>81</v>
      </c>
      <c r="BK571" s="227">
        <f>ROUND(I571*H571,2)</f>
        <v>0</v>
      </c>
      <c r="BL571" s="14" t="s">
        <v>142</v>
      </c>
      <c r="BM571" s="226" t="s">
        <v>1123</v>
      </c>
    </row>
    <row r="572" s="2" customFormat="1">
      <c r="A572" s="35"/>
      <c r="B572" s="36"/>
      <c r="C572" s="37"/>
      <c r="D572" s="228" t="s">
        <v>130</v>
      </c>
      <c r="E572" s="37"/>
      <c r="F572" s="229" t="s">
        <v>1122</v>
      </c>
      <c r="G572" s="37"/>
      <c r="H572" s="37"/>
      <c r="I572" s="230"/>
      <c r="J572" s="37"/>
      <c r="K572" s="37"/>
      <c r="L572" s="41"/>
      <c r="M572" s="231"/>
      <c r="N572" s="232"/>
      <c r="O572" s="88"/>
      <c r="P572" s="88"/>
      <c r="Q572" s="88"/>
      <c r="R572" s="88"/>
      <c r="S572" s="88"/>
      <c r="T572" s="89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4" t="s">
        <v>130</v>
      </c>
      <c r="AU572" s="14" t="s">
        <v>83</v>
      </c>
    </row>
    <row r="573" s="2" customFormat="1" ht="16.5" customHeight="1">
      <c r="A573" s="35"/>
      <c r="B573" s="36"/>
      <c r="C573" s="233" t="s">
        <v>1124</v>
      </c>
      <c r="D573" s="233" t="s">
        <v>138</v>
      </c>
      <c r="E573" s="234" t="s">
        <v>1125</v>
      </c>
      <c r="F573" s="235" t="s">
        <v>1126</v>
      </c>
      <c r="G573" s="236" t="s">
        <v>473</v>
      </c>
      <c r="H573" s="237">
        <v>18</v>
      </c>
      <c r="I573" s="238"/>
      <c r="J573" s="239">
        <f>ROUND(I573*H573,2)</f>
        <v>0</v>
      </c>
      <c r="K573" s="235" t="s">
        <v>141</v>
      </c>
      <c r="L573" s="240"/>
      <c r="M573" s="241" t="s">
        <v>1</v>
      </c>
      <c r="N573" s="242" t="s">
        <v>38</v>
      </c>
      <c r="O573" s="88"/>
      <c r="P573" s="224">
        <f>O573*H573</f>
        <v>0</v>
      </c>
      <c r="Q573" s="224">
        <v>0.00018000000000000001</v>
      </c>
      <c r="R573" s="224">
        <f>Q573*H573</f>
        <v>0.0032400000000000003</v>
      </c>
      <c r="S573" s="224">
        <v>0</v>
      </c>
      <c r="T573" s="225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26" t="s">
        <v>142</v>
      </c>
      <c r="AT573" s="226" t="s">
        <v>138</v>
      </c>
      <c r="AU573" s="226" t="s">
        <v>83</v>
      </c>
      <c r="AY573" s="14" t="s">
        <v>121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14" t="s">
        <v>81</v>
      </c>
      <c r="BK573" s="227">
        <f>ROUND(I573*H573,2)</f>
        <v>0</v>
      </c>
      <c r="BL573" s="14" t="s">
        <v>142</v>
      </c>
      <c r="BM573" s="226" t="s">
        <v>1127</v>
      </c>
    </row>
    <row r="574" s="2" customFormat="1">
      <c r="A574" s="35"/>
      <c r="B574" s="36"/>
      <c r="C574" s="37"/>
      <c r="D574" s="228" t="s">
        <v>130</v>
      </c>
      <c r="E574" s="37"/>
      <c r="F574" s="229" t="s">
        <v>1126</v>
      </c>
      <c r="G574" s="37"/>
      <c r="H574" s="37"/>
      <c r="I574" s="230"/>
      <c r="J574" s="37"/>
      <c r="K574" s="37"/>
      <c r="L574" s="41"/>
      <c r="M574" s="231"/>
      <c r="N574" s="232"/>
      <c r="O574" s="88"/>
      <c r="P574" s="88"/>
      <c r="Q574" s="88"/>
      <c r="R574" s="88"/>
      <c r="S574" s="88"/>
      <c r="T574" s="89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4" t="s">
        <v>130</v>
      </c>
      <c r="AU574" s="14" t="s">
        <v>83</v>
      </c>
    </row>
    <row r="575" s="2" customFormat="1" ht="16.5" customHeight="1">
      <c r="A575" s="35"/>
      <c r="B575" s="36"/>
      <c r="C575" s="233" t="s">
        <v>1128</v>
      </c>
      <c r="D575" s="233" t="s">
        <v>138</v>
      </c>
      <c r="E575" s="234" t="s">
        <v>1129</v>
      </c>
      <c r="F575" s="235" t="s">
        <v>1130</v>
      </c>
      <c r="G575" s="236" t="s">
        <v>473</v>
      </c>
      <c r="H575" s="237">
        <v>11</v>
      </c>
      <c r="I575" s="238"/>
      <c r="J575" s="239">
        <f>ROUND(I575*H575,2)</f>
        <v>0</v>
      </c>
      <c r="K575" s="235" t="s">
        <v>141</v>
      </c>
      <c r="L575" s="240"/>
      <c r="M575" s="241" t="s">
        <v>1</v>
      </c>
      <c r="N575" s="242" t="s">
        <v>38</v>
      </c>
      <c r="O575" s="88"/>
      <c r="P575" s="224">
        <f>O575*H575</f>
        <v>0</v>
      </c>
      <c r="Q575" s="224">
        <v>0.00048999999999999998</v>
      </c>
      <c r="R575" s="224">
        <f>Q575*H575</f>
        <v>0.0053899999999999998</v>
      </c>
      <c r="S575" s="224">
        <v>0</v>
      </c>
      <c r="T575" s="225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26" t="s">
        <v>142</v>
      </c>
      <c r="AT575" s="226" t="s">
        <v>138</v>
      </c>
      <c r="AU575" s="226" t="s">
        <v>83</v>
      </c>
      <c r="AY575" s="14" t="s">
        <v>121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4" t="s">
        <v>81</v>
      </c>
      <c r="BK575" s="227">
        <f>ROUND(I575*H575,2)</f>
        <v>0</v>
      </c>
      <c r="BL575" s="14" t="s">
        <v>142</v>
      </c>
      <c r="BM575" s="226" t="s">
        <v>1131</v>
      </c>
    </row>
    <row r="576" s="2" customFormat="1">
      <c r="A576" s="35"/>
      <c r="B576" s="36"/>
      <c r="C576" s="37"/>
      <c r="D576" s="228" t="s">
        <v>130</v>
      </c>
      <c r="E576" s="37"/>
      <c r="F576" s="229" t="s">
        <v>1130</v>
      </c>
      <c r="G576" s="37"/>
      <c r="H576" s="37"/>
      <c r="I576" s="230"/>
      <c r="J576" s="37"/>
      <c r="K576" s="37"/>
      <c r="L576" s="41"/>
      <c r="M576" s="231"/>
      <c r="N576" s="232"/>
      <c r="O576" s="88"/>
      <c r="P576" s="88"/>
      <c r="Q576" s="88"/>
      <c r="R576" s="88"/>
      <c r="S576" s="88"/>
      <c r="T576" s="89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4" t="s">
        <v>130</v>
      </c>
      <c r="AU576" s="14" t="s">
        <v>83</v>
      </c>
    </row>
    <row r="577" s="2" customFormat="1" ht="16.5" customHeight="1">
      <c r="A577" s="35"/>
      <c r="B577" s="36"/>
      <c r="C577" s="233" t="s">
        <v>1132</v>
      </c>
      <c r="D577" s="233" t="s">
        <v>138</v>
      </c>
      <c r="E577" s="234" t="s">
        <v>1133</v>
      </c>
      <c r="F577" s="235" t="s">
        <v>1134</v>
      </c>
      <c r="G577" s="236" t="s">
        <v>473</v>
      </c>
      <c r="H577" s="237">
        <v>4</v>
      </c>
      <c r="I577" s="238"/>
      <c r="J577" s="239">
        <f>ROUND(I577*H577,2)</f>
        <v>0</v>
      </c>
      <c r="K577" s="235" t="s">
        <v>141</v>
      </c>
      <c r="L577" s="240"/>
      <c r="M577" s="241" t="s">
        <v>1</v>
      </c>
      <c r="N577" s="242" t="s">
        <v>38</v>
      </c>
      <c r="O577" s="88"/>
      <c r="P577" s="224">
        <f>O577*H577</f>
        <v>0</v>
      </c>
      <c r="Q577" s="224">
        <v>0.00158</v>
      </c>
      <c r="R577" s="224">
        <f>Q577*H577</f>
        <v>0.0063200000000000001</v>
      </c>
      <c r="S577" s="224">
        <v>0</v>
      </c>
      <c r="T577" s="22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26" t="s">
        <v>142</v>
      </c>
      <c r="AT577" s="226" t="s">
        <v>138</v>
      </c>
      <c r="AU577" s="226" t="s">
        <v>83</v>
      </c>
      <c r="AY577" s="14" t="s">
        <v>121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14" t="s">
        <v>81</v>
      </c>
      <c r="BK577" s="227">
        <f>ROUND(I577*H577,2)</f>
        <v>0</v>
      </c>
      <c r="BL577" s="14" t="s">
        <v>142</v>
      </c>
      <c r="BM577" s="226" t="s">
        <v>1135</v>
      </c>
    </row>
    <row r="578" s="2" customFormat="1">
      <c r="A578" s="35"/>
      <c r="B578" s="36"/>
      <c r="C578" s="37"/>
      <c r="D578" s="228" t="s">
        <v>130</v>
      </c>
      <c r="E578" s="37"/>
      <c r="F578" s="229" t="s">
        <v>1134</v>
      </c>
      <c r="G578" s="37"/>
      <c r="H578" s="37"/>
      <c r="I578" s="230"/>
      <c r="J578" s="37"/>
      <c r="K578" s="37"/>
      <c r="L578" s="41"/>
      <c r="M578" s="231"/>
      <c r="N578" s="232"/>
      <c r="O578" s="88"/>
      <c r="P578" s="88"/>
      <c r="Q578" s="88"/>
      <c r="R578" s="88"/>
      <c r="S578" s="88"/>
      <c r="T578" s="89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4" t="s">
        <v>130</v>
      </c>
      <c r="AU578" s="14" t="s">
        <v>83</v>
      </c>
    </row>
    <row r="579" s="2" customFormat="1">
      <c r="A579" s="35"/>
      <c r="B579" s="36"/>
      <c r="C579" s="215" t="s">
        <v>1136</v>
      </c>
      <c r="D579" s="215" t="s">
        <v>124</v>
      </c>
      <c r="E579" s="216" t="s">
        <v>1137</v>
      </c>
      <c r="F579" s="217" t="s">
        <v>1138</v>
      </c>
      <c r="G579" s="218" t="s">
        <v>403</v>
      </c>
      <c r="H579" s="219">
        <v>250</v>
      </c>
      <c r="I579" s="220"/>
      <c r="J579" s="221">
        <f>ROUND(I579*H579,2)</f>
        <v>0</v>
      </c>
      <c r="K579" s="217" t="s">
        <v>1</v>
      </c>
      <c r="L579" s="41"/>
      <c r="M579" s="222" t="s">
        <v>1</v>
      </c>
      <c r="N579" s="223" t="s">
        <v>38</v>
      </c>
      <c r="O579" s="88"/>
      <c r="P579" s="224">
        <f>O579*H579</f>
        <v>0</v>
      </c>
      <c r="Q579" s="224">
        <v>0</v>
      </c>
      <c r="R579" s="224">
        <f>Q579*H579</f>
        <v>0</v>
      </c>
      <c r="S579" s="224">
        <v>0</v>
      </c>
      <c r="T579" s="22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26" t="s">
        <v>234</v>
      </c>
      <c r="AT579" s="226" t="s">
        <v>124</v>
      </c>
      <c r="AU579" s="226" t="s">
        <v>83</v>
      </c>
      <c r="AY579" s="14" t="s">
        <v>121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14" t="s">
        <v>81</v>
      </c>
      <c r="BK579" s="227">
        <f>ROUND(I579*H579,2)</f>
        <v>0</v>
      </c>
      <c r="BL579" s="14" t="s">
        <v>234</v>
      </c>
      <c r="BM579" s="226" t="s">
        <v>1139</v>
      </c>
    </row>
    <row r="580" s="2" customFormat="1">
      <c r="A580" s="35"/>
      <c r="B580" s="36"/>
      <c r="C580" s="37"/>
      <c r="D580" s="228" t="s">
        <v>130</v>
      </c>
      <c r="E580" s="37"/>
      <c r="F580" s="229" t="s">
        <v>1138</v>
      </c>
      <c r="G580" s="37"/>
      <c r="H580" s="37"/>
      <c r="I580" s="230"/>
      <c r="J580" s="37"/>
      <c r="K580" s="37"/>
      <c r="L580" s="41"/>
      <c r="M580" s="231"/>
      <c r="N580" s="232"/>
      <c r="O580" s="88"/>
      <c r="P580" s="88"/>
      <c r="Q580" s="88"/>
      <c r="R580" s="88"/>
      <c r="S580" s="88"/>
      <c r="T580" s="89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4" t="s">
        <v>130</v>
      </c>
      <c r="AU580" s="14" t="s">
        <v>83</v>
      </c>
    </row>
    <row r="581" s="2" customFormat="1">
      <c r="A581" s="35"/>
      <c r="B581" s="36"/>
      <c r="C581" s="215" t="s">
        <v>1140</v>
      </c>
      <c r="D581" s="215" t="s">
        <v>124</v>
      </c>
      <c r="E581" s="216" t="s">
        <v>1141</v>
      </c>
      <c r="F581" s="217" t="s">
        <v>1142</v>
      </c>
      <c r="G581" s="218" t="s">
        <v>403</v>
      </c>
      <c r="H581" s="219">
        <v>340</v>
      </c>
      <c r="I581" s="220"/>
      <c r="J581" s="221">
        <f>ROUND(I581*H581,2)</f>
        <v>0</v>
      </c>
      <c r="K581" s="217" t="s">
        <v>1143</v>
      </c>
      <c r="L581" s="41"/>
      <c r="M581" s="222" t="s">
        <v>1</v>
      </c>
      <c r="N581" s="223" t="s">
        <v>38</v>
      </c>
      <c r="O581" s="88"/>
      <c r="P581" s="224">
        <f>O581*H581</f>
        <v>0</v>
      </c>
      <c r="Q581" s="224">
        <v>6.0000000000000002E-05</v>
      </c>
      <c r="R581" s="224">
        <f>Q581*H581</f>
        <v>0.020400000000000001</v>
      </c>
      <c r="S581" s="224">
        <v>0</v>
      </c>
      <c r="T581" s="225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26" t="s">
        <v>234</v>
      </c>
      <c r="AT581" s="226" t="s">
        <v>124</v>
      </c>
      <c r="AU581" s="226" t="s">
        <v>83</v>
      </c>
      <c r="AY581" s="14" t="s">
        <v>121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14" t="s">
        <v>81</v>
      </c>
      <c r="BK581" s="227">
        <f>ROUND(I581*H581,2)</f>
        <v>0</v>
      </c>
      <c r="BL581" s="14" t="s">
        <v>234</v>
      </c>
      <c r="BM581" s="226" t="s">
        <v>1144</v>
      </c>
    </row>
    <row r="582" s="2" customFormat="1">
      <c r="A582" s="35"/>
      <c r="B582" s="36"/>
      <c r="C582" s="37"/>
      <c r="D582" s="228" t="s">
        <v>130</v>
      </c>
      <c r="E582" s="37"/>
      <c r="F582" s="229" t="s">
        <v>1145</v>
      </c>
      <c r="G582" s="37"/>
      <c r="H582" s="37"/>
      <c r="I582" s="230"/>
      <c r="J582" s="37"/>
      <c r="K582" s="37"/>
      <c r="L582" s="41"/>
      <c r="M582" s="231"/>
      <c r="N582" s="232"/>
      <c r="O582" s="88"/>
      <c r="P582" s="88"/>
      <c r="Q582" s="88"/>
      <c r="R582" s="88"/>
      <c r="S582" s="88"/>
      <c r="T582" s="89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4" t="s">
        <v>130</v>
      </c>
      <c r="AU582" s="14" t="s">
        <v>83</v>
      </c>
    </row>
    <row r="583" s="2" customFormat="1">
      <c r="A583" s="35"/>
      <c r="B583" s="36"/>
      <c r="C583" s="215" t="s">
        <v>1146</v>
      </c>
      <c r="D583" s="215" t="s">
        <v>124</v>
      </c>
      <c r="E583" s="216" t="s">
        <v>1147</v>
      </c>
      <c r="F583" s="217" t="s">
        <v>1148</v>
      </c>
      <c r="G583" s="218" t="s">
        <v>403</v>
      </c>
      <c r="H583" s="219">
        <v>40</v>
      </c>
      <c r="I583" s="220"/>
      <c r="J583" s="221">
        <f>ROUND(I583*H583,2)</f>
        <v>0</v>
      </c>
      <c r="K583" s="217" t="s">
        <v>1143</v>
      </c>
      <c r="L583" s="41"/>
      <c r="M583" s="222" t="s">
        <v>1</v>
      </c>
      <c r="N583" s="223" t="s">
        <v>38</v>
      </c>
      <c r="O583" s="88"/>
      <c r="P583" s="224">
        <f>O583*H583</f>
        <v>0</v>
      </c>
      <c r="Q583" s="224">
        <v>6.0000000000000002E-05</v>
      </c>
      <c r="R583" s="224">
        <f>Q583*H583</f>
        <v>0.0024000000000000002</v>
      </c>
      <c r="S583" s="224">
        <v>0</v>
      </c>
      <c r="T583" s="225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26" t="s">
        <v>81</v>
      </c>
      <c r="AT583" s="226" t="s">
        <v>124</v>
      </c>
      <c r="AU583" s="226" t="s">
        <v>83</v>
      </c>
      <c r="AY583" s="14" t="s">
        <v>121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14" t="s">
        <v>81</v>
      </c>
      <c r="BK583" s="227">
        <f>ROUND(I583*H583,2)</f>
        <v>0</v>
      </c>
      <c r="BL583" s="14" t="s">
        <v>81</v>
      </c>
      <c r="BM583" s="226" t="s">
        <v>1149</v>
      </c>
    </row>
    <row r="584" s="2" customFormat="1">
      <c r="A584" s="35"/>
      <c r="B584" s="36"/>
      <c r="C584" s="37"/>
      <c r="D584" s="228" t="s">
        <v>130</v>
      </c>
      <c r="E584" s="37"/>
      <c r="F584" s="229" t="s">
        <v>1150</v>
      </c>
      <c r="G584" s="37"/>
      <c r="H584" s="37"/>
      <c r="I584" s="230"/>
      <c r="J584" s="37"/>
      <c r="K584" s="37"/>
      <c r="L584" s="41"/>
      <c r="M584" s="231"/>
      <c r="N584" s="232"/>
      <c r="O584" s="88"/>
      <c r="P584" s="88"/>
      <c r="Q584" s="88"/>
      <c r="R584" s="88"/>
      <c r="S584" s="88"/>
      <c r="T584" s="89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4" t="s">
        <v>130</v>
      </c>
      <c r="AU584" s="14" t="s">
        <v>83</v>
      </c>
    </row>
    <row r="585" s="2" customFormat="1" ht="33" customHeight="1">
      <c r="A585" s="35"/>
      <c r="B585" s="36"/>
      <c r="C585" s="215" t="s">
        <v>1151</v>
      </c>
      <c r="D585" s="215" t="s">
        <v>124</v>
      </c>
      <c r="E585" s="216" t="s">
        <v>1152</v>
      </c>
      <c r="F585" s="217" t="s">
        <v>1153</v>
      </c>
      <c r="G585" s="218" t="s">
        <v>403</v>
      </c>
      <c r="H585" s="219">
        <v>500</v>
      </c>
      <c r="I585" s="220"/>
      <c r="J585" s="221">
        <f>ROUND(I585*H585,2)</f>
        <v>0</v>
      </c>
      <c r="K585" s="217" t="s">
        <v>1</v>
      </c>
      <c r="L585" s="41"/>
      <c r="M585" s="222" t="s">
        <v>1</v>
      </c>
      <c r="N585" s="223" t="s">
        <v>38</v>
      </c>
      <c r="O585" s="88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26" t="s">
        <v>234</v>
      </c>
      <c r="AT585" s="226" t="s">
        <v>124</v>
      </c>
      <c r="AU585" s="226" t="s">
        <v>83</v>
      </c>
      <c r="AY585" s="14" t="s">
        <v>121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4" t="s">
        <v>81</v>
      </c>
      <c r="BK585" s="227">
        <f>ROUND(I585*H585,2)</f>
        <v>0</v>
      </c>
      <c r="BL585" s="14" t="s">
        <v>234</v>
      </c>
      <c r="BM585" s="226" t="s">
        <v>1154</v>
      </c>
    </row>
    <row r="586" s="2" customFormat="1">
      <c r="A586" s="35"/>
      <c r="B586" s="36"/>
      <c r="C586" s="37"/>
      <c r="D586" s="228" t="s">
        <v>130</v>
      </c>
      <c r="E586" s="37"/>
      <c r="F586" s="229" t="s">
        <v>1153</v>
      </c>
      <c r="G586" s="37"/>
      <c r="H586" s="37"/>
      <c r="I586" s="230"/>
      <c r="J586" s="37"/>
      <c r="K586" s="37"/>
      <c r="L586" s="41"/>
      <c r="M586" s="231"/>
      <c r="N586" s="232"/>
      <c r="O586" s="88"/>
      <c r="P586" s="88"/>
      <c r="Q586" s="88"/>
      <c r="R586" s="88"/>
      <c r="S586" s="88"/>
      <c r="T586" s="89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4" t="s">
        <v>130</v>
      </c>
      <c r="AU586" s="14" t="s">
        <v>83</v>
      </c>
    </row>
    <row r="587" s="2" customFormat="1">
      <c r="A587" s="35"/>
      <c r="B587" s="36"/>
      <c r="C587" s="215" t="s">
        <v>1155</v>
      </c>
      <c r="D587" s="215" t="s">
        <v>124</v>
      </c>
      <c r="E587" s="216" t="s">
        <v>1156</v>
      </c>
      <c r="F587" s="217" t="s">
        <v>1157</v>
      </c>
      <c r="G587" s="218" t="s">
        <v>384</v>
      </c>
      <c r="H587" s="219">
        <v>1</v>
      </c>
      <c r="I587" s="220"/>
      <c r="J587" s="221">
        <f>ROUND(I587*H587,2)</f>
        <v>0</v>
      </c>
      <c r="K587" s="217" t="s">
        <v>1158</v>
      </c>
      <c r="L587" s="41"/>
      <c r="M587" s="222" t="s">
        <v>1</v>
      </c>
      <c r="N587" s="223" t="s">
        <v>38</v>
      </c>
      <c r="O587" s="88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26" t="s">
        <v>234</v>
      </c>
      <c r="AT587" s="226" t="s">
        <v>124</v>
      </c>
      <c r="AU587" s="226" t="s">
        <v>83</v>
      </c>
      <c r="AY587" s="14" t="s">
        <v>121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4" t="s">
        <v>81</v>
      </c>
      <c r="BK587" s="227">
        <f>ROUND(I587*H587,2)</f>
        <v>0</v>
      </c>
      <c r="BL587" s="14" t="s">
        <v>234</v>
      </c>
      <c r="BM587" s="226" t="s">
        <v>1159</v>
      </c>
    </row>
    <row r="588" s="2" customFormat="1">
      <c r="A588" s="35"/>
      <c r="B588" s="36"/>
      <c r="C588" s="37"/>
      <c r="D588" s="228" t="s">
        <v>130</v>
      </c>
      <c r="E588" s="37"/>
      <c r="F588" s="229" t="s">
        <v>1160</v>
      </c>
      <c r="G588" s="37"/>
      <c r="H588" s="37"/>
      <c r="I588" s="230"/>
      <c r="J588" s="37"/>
      <c r="K588" s="37"/>
      <c r="L588" s="41"/>
      <c r="M588" s="231"/>
      <c r="N588" s="232"/>
      <c r="O588" s="88"/>
      <c r="P588" s="88"/>
      <c r="Q588" s="88"/>
      <c r="R588" s="88"/>
      <c r="S588" s="88"/>
      <c r="T588" s="89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4" t="s">
        <v>130</v>
      </c>
      <c r="AU588" s="14" t="s">
        <v>83</v>
      </c>
    </row>
    <row r="589" s="2" customFormat="1" ht="16.5" customHeight="1">
      <c r="A589" s="35"/>
      <c r="B589" s="36"/>
      <c r="C589" s="233" t="s">
        <v>1161</v>
      </c>
      <c r="D589" s="233" t="s">
        <v>138</v>
      </c>
      <c r="E589" s="234" t="s">
        <v>1162</v>
      </c>
      <c r="F589" s="235" t="s">
        <v>1163</v>
      </c>
      <c r="G589" s="236" t="s">
        <v>691</v>
      </c>
      <c r="H589" s="237">
        <v>1</v>
      </c>
      <c r="I589" s="238"/>
      <c r="J589" s="239">
        <f>ROUND(I589*H589,2)</f>
        <v>0</v>
      </c>
      <c r="K589" s="235" t="s">
        <v>1</v>
      </c>
      <c r="L589" s="240"/>
      <c r="M589" s="241" t="s">
        <v>1</v>
      </c>
      <c r="N589" s="242" t="s">
        <v>38</v>
      </c>
      <c r="O589" s="88"/>
      <c r="P589" s="224">
        <f>O589*H589</f>
        <v>0</v>
      </c>
      <c r="Q589" s="224">
        <v>0</v>
      </c>
      <c r="R589" s="224">
        <f>Q589*H589</f>
        <v>0</v>
      </c>
      <c r="S589" s="224">
        <v>0</v>
      </c>
      <c r="T589" s="225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26" t="s">
        <v>233</v>
      </c>
      <c r="AT589" s="226" t="s">
        <v>138</v>
      </c>
      <c r="AU589" s="226" t="s">
        <v>83</v>
      </c>
      <c r="AY589" s="14" t="s">
        <v>121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14" t="s">
        <v>81</v>
      </c>
      <c r="BK589" s="227">
        <f>ROUND(I589*H589,2)</f>
        <v>0</v>
      </c>
      <c r="BL589" s="14" t="s">
        <v>234</v>
      </c>
      <c r="BM589" s="226" t="s">
        <v>1164</v>
      </c>
    </row>
    <row r="590" s="2" customFormat="1">
      <c r="A590" s="35"/>
      <c r="B590" s="36"/>
      <c r="C590" s="37"/>
      <c r="D590" s="228" t="s">
        <v>130</v>
      </c>
      <c r="E590" s="37"/>
      <c r="F590" s="229" t="s">
        <v>1165</v>
      </c>
      <c r="G590" s="37"/>
      <c r="H590" s="37"/>
      <c r="I590" s="230"/>
      <c r="J590" s="37"/>
      <c r="K590" s="37"/>
      <c r="L590" s="41"/>
      <c r="M590" s="231"/>
      <c r="N590" s="232"/>
      <c r="O590" s="88"/>
      <c r="P590" s="88"/>
      <c r="Q590" s="88"/>
      <c r="R590" s="88"/>
      <c r="S590" s="88"/>
      <c r="T590" s="89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4" t="s">
        <v>130</v>
      </c>
      <c r="AU590" s="14" t="s">
        <v>83</v>
      </c>
    </row>
    <row r="591" s="12" customFormat="1" ht="22.8" customHeight="1">
      <c r="A591" s="12"/>
      <c r="B591" s="199"/>
      <c r="C591" s="200"/>
      <c r="D591" s="201" t="s">
        <v>72</v>
      </c>
      <c r="E591" s="213" t="s">
        <v>1166</v>
      </c>
      <c r="F591" s="213" t="s">
        <v>1167</v>
      </c>
      <c r="G591" s="200"/>
      <c r="H591" s="200"/>
      <c r="I591" s="203"/>
      <c r="J591" s="214">
        <f>BK591</f>
        <v>0</v>
      </c>
      <c r="K591" s="200"/>
      <c r="L591" s="205"/>
      <c r="M591" s="206"/>
      <c r="N591" s="207"/>
      <c r="O591" s="207"/>
      <c r="P591" s="208">
        <f>P592+SUM(P593:P597)+P626</f>
        <v>0</v>
      </c>
      <c r="Q591" s="207"/>
      <c r="R591" s="208">
        <f>R592+SUM(R593:R597)+R626</f>
        <v>0</v>
      </c>
      <c r="S591" s="207"/>
      <c r="T591" s="209">
        <f>T592+SUM(T593:T597)+T626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10" t="s">
        <v>83</v>
      </c>
      <c r="AT591" s="211" t="s">
        <v>72</v>
      </c>
      <c r="AU591" s="211" t="s">
        <v>81</v>
      </c>
      <c r="AY591" s="210" t="s">
        <v>121</v>
      </c>
      <c r="BK591" s="212">
        <f>BK592+SUM(BK593:BK597)+BK626</f>
        <v>0</v>
      </c>
    </row>
    <row r="592" s="2" customFormat="1">
      <c r="A592" s="35"/>
      <c r="B592" s="36"/>
      <c r="C592" s="215" t="s">
        <v>1168</v>
      </c>
      <c r="D592" s="215" t="s">
        <v>124</v>
      </c>
      <c r="E592" s="216" t="s">
        <v>1169</v>
      </c>
      <c r="F592" s="217" t="s">
        <v>1170</v>
      </c>
      <c r="G592" s="218" t="s">
        <v>127</v>
      </c>
      <c r="H592" s="219">
        <v>170</v>
      </c>
      <c r="I592" s="220"/>
      <c r="J592" s="221">
        <f>ROUND(I592*H592,2)</f>
        <v>0</v>
      </c>
      <c r="K592" s="217" t="s">
        <v>1</v>
      </c>
      <c r="L592" s="41"/>
      <c r="M592" s="222" t="s">
        <v>1</v>
      </c>
      <c r="N592" s="223" t="s">
        <v>38</v>
      </c>
      <c r="O592" s="88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26" t="s">
        <v>234</v>
      </c>
      <c r="AT592" s="226" t="s">
        <v>124</v>
      </c>
      <c r="AU592" s="226" t="s">
        <v>83</v>
      </c>
      <c r="AY592" s="14" t="s">
        <v>121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4" t="s">
        <v>81</v>
      </c>
      <c r="BK592" s="227">
        <f>ROUND(I592*H592,2)</f>
        <v>0</v>
      </c>
      <c r="BL592" s="14" t="s">
        <v>234</v>
      </c>
      <c r="BM592" s="226" t="s">
        <v>1171</v>
      </c>
    </row>
    <row r="593" s="2" customFormat="1">
      <c r="A593" s="35"/>
      <c r="B593" s="36"/>
      <c r="C593" s="37"/>
      <c r="D593" s="228" t="s">
        <v>130</v>
      </c>
      <c r="E593" s="37"/>
      <c r="F593" s="229" t="s">
        <v>1170</v>
      </c>
      <c r="G593" s="37"/>
      <c r="H593" s="37"/>
      <c r="I593" s="230"/>
      <c r="J593" s="37"/>
      <c r="K593" s="37"/>
      <c r="L593" s="41"/>
      <c r="M593" s="231"/>
      <c r="N593" s="232"/>
      <c r="O593" s="88"/>
      <c r="P593" s="88"/>
      <c r="Q593" s="88"/>
      <c r="R593" s="88"/>
      <c r="S593" s="88"/>
      <c r="T593" s="89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4" t="s">
        <v>130</v>
      </c>
      <c r="AU593" s="14" t="s">
        <v>83</v>
      </c>
    </row>
    <row r="594" s="2" customFormat="1">
      <c r="A594" s="35"/>
      <c r="B594" s="36"/>
      <c r="C594" s="37"/>
      <c r="D594" s="228" t="s">
        <v>427</v>
      </c>
      <c r="E594" s="37"/>
      <c r="F594" s="243" t="s">
        <v>1172</v>
      </c>
      <c r="G594" s="37"/>
      <c r="H594" s="37"/>
      <c r="I594" s="230"/>
      <c r="J594" s="37"/>
      <c r="K594" s="37"/>
      <c r="L594" s="41"/>
      <c r="M594" s="231"/>
      <c r="N594" s="232"/>
      <c r="O594" s="88"/>
      <c r="P594" s="88"/>
      <c r="Q594" s="88"/>
      <c r="R594" s="88"/>
      <c r="S594" s="88"/>
      <c r="T594" s="89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4" t="s">
        <v>427</v>
      </c>
      <c r="AU594" s="14" t="s">
        <v>83</v>
      </c>
    </row>
    <row r="595" s="2" customFormat="1">
      <c r="A595" s="35"/>
      <c r="B595" s="36"/>
      <c r="C595" s="215" t="s">
        <v>1173</v>
      </c>
      <c r="D595" s="215" t="s">
        <v>124</v>
      </c>
      <c r="E595" s="216" t="s">
        <v>1174</v>
      </c>
      <c r="F595" s="217" t="s">
        <v>1175</v>
      </c>
      <c r="G595" s="218" t="s">
        <v>127</v>
      </c>
      <c r="H595" s="219">
        <v>25</v>
      </c>
      <c r="I595" s="220"/>
      <c r="J595" s="221">
        <f>ROUND(I595*H595,2)</f>
        <v>0</v>
      </c>
      <c r="K595" s="217" t="s">
        <v>1</v>
      </c>
      <c r="L595" s="41"/>
      <c r="M595" s="222" t="s">
        <v>1</v>
      </c>
      <c r="N595" s="223" t="s">
        <v>38</v>
      </c>
      <c r="O595" s="88"/>
      <c r="P595" s="224">
        <f>O595*H595</f>
        <v>0</v>
      </c>
      <c r="Q595" s="224">
        <v>0</v>
      </c>
      <c r="R595" s="224">
        <f>Q595*H595</f>
        <v>0</v>
      </c>
      <c r="S595" s="224">
        <v>0</v>
      </c>
      <c r="T595" s="225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26" t="s">
        <v>234</v>
      </c>
      <c r="AT595" s="226" t="s">
        <v>124</v>
      </c>
      <c r="AU595" s="226" t="s">
        <v>83</v>
      </c>
      <c r="AY595" s="14" t="s">
        <v>121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14" t="s">
        <v>81</v>
      </c>
      <c r="BK595" s="227">
        <f>ROUND(I595*H595,2)</f>
        <v>0</v>
      </c>
      <c r="BL595" s="14" t="s">
        <v>234</v>
      </c>
      <c r="BM595" s="226" t="s">
        <v>1176</v>
      </c>
    </row>
    <row r="596" s="2" customFormat="1">
      <c r="A596" s="35"/>
      <c r="B596" s="36"/>
      <c r="C596" s="37"/>
      <c r="D596" s="228" t="s">
        <v>130</v>
      </c>
      <c r="E596" s="37"/>
      <c r="F596" s="229" t="s">
        <v>1175</v>
      </c>
      <c r="G596" s="37"/>
      <c r="H596" s="37"/>
      <c r="I596" s="230"/>
      <c r="J596" s="37"/>
      <c r="K596" s="37"/>
      <c r="L596" s="41"/>
      <c r="M596" s="231"/>
      <c r="N596" s="232"/>
      <c r="O596" s="88"/>
      <c r="P596" s="88"/>
      <c r="Q596" s="88"/>
      <c r="R596" s="88"/>
      <c r="S596" s="88"/>
      <c r="T596" s="89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4" t="s">
        <v>130</v>
      </c>
      <c r="AU596" s="14" t="s">
        <v>83</v>
      </c>
    </row>
    <row r="597" s="12" customFormat="1" ht="20.88" customHeight="1">
      <c r="A597" s="12"/>
      <c r="B597" s="199"/>
      <c r="C597" s="200"/>
      <c r="D597" s="201" t="s">
        <v>72</v>
      </c>
      <c r="E597" s="213" t="s">
        <v>1177</v>
      </c>
      <c r="F597" s="213" t="s">
        <v>1178</v>
      </c>
      <c r="G597" s="200"/>
      <c r="H597" s="200"/>
      <c r="I597" s="203"/>
      <c r="J597" s="214">
        <f>BK597</f>
        <v>0</v>
      </c>
      <c r="K597" s="200"/>
      <c r="L597" s="205"/>
      <c r="M597" s="206"/>
      <c r="N597" s="207"/>
      <c r="O597" s="207"/>
      <c r="P597" s="208">
        <f>SUM(P598:P625)</f>
        <v>0</v>
      </c>
      <c r="Q597" s="207"/>
      <c r="R597" s="208">
        <f>SUM(R598:R625)</f>
        <v>0</v>
      </c>
      <c r="S597" s="207"/>
      <c r="T597" s="209">
        <f>SUM(T598:T625)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0" t="s">
        <v>81</v>
      </c>
      <c r="AT597" s="211" t="s">
        <v>72</v>
      </c>
      <c r="AU597" s="211" t="s">
        <v>83</v>
      </c>
      <c r="AY597" s="210" t="s">
        <v>121</v>
      </c>
      <c r="BK597" s="212">
        <f>SUM(BK598:BK625)</f>
        <v>0</v>
      </c>
    </row>
    <row r="598" s="2" customFormat="1">
      <c r="A598" s="35"/>
      <c r="B598" s="36"/>
      <c r="C598" s="215" t="s">
        <v>1179</v>
      </c>
      <c r="D598" s="215" t="s">
        <v>124</v>
      </c>
      <c r="E598" s="216" t="s">
        <v>1180</v>
      </c>
      <c r="F598" s="217" t="s">
        <v>1181</v>
      </c>
      <c r="G598" s="218" t="s">
        <v>1182</v>
      </c>
      <c r="H598" s="219">
        <v>12</v>
      </c>
      <c r="I598" s="220"/>
      <c r="J598" s="221">
        <f>ROUND(I598*H598,2)</f>
        <v>0</v>
      </c>
      <c r="K598" s="217" t="s">
        <v>1</v>
      </c>
      <c r="L598" s="41"/>
      <c r="M598" s="222" t="s">
        <v>1</v>
      </c>
      <c r="N598" s="223" t="s">
        <v>38</v>
      </c>
      <c r="O598" s="88"/>
      <c r="P598" s="224">
        <f>O598*H598</f>
        <v>0</v>
      </c>
      <c r="Q598" s="224">
        <v>0</v>
      </c>
      <c r="R598" s="224">
        <f>Q598*H598</f>
        <v>0</v>
      </c>
      <c r="S598" s="224">
        <v>0</v>
      </c>
      <c r="T598" s="225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26" t="s">
        <v>1183</v>
      </c>
      <c r="AT598" s="226" t="s">
        <v>124</v>
      </c>
      <c r="AU598" s="226" t="s">
        <v>134</v>
      </c>
      <c r="AY598" s="14" t="s">
        <v>121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4" t="s">
        <v>81</v>
      </c>
      <c r="BK598" s="227">
        <f>ROUND(I598*H598,2)</f>
        <v>0</v>
      </c>
      <c r="BL598" s="14" t="s">
        <v>1183</v>
      </c>
      <c r="BM598" s="226" t="s">
        <v>1184</v>
      </c>
    </row>
    <row r="599" s="2" customFormat="1">
      <c r="A599" s="35"/>
      <c r="B599" s="36"/>
      <c r="C599" s="37"/>
      <c r="D599" s="228" t="s">
        <v>130</v>
      </c>
      <c r="E599" s="37"/>
      <c r="F599" s="229" t="s">
        <v>1181</v>
      </c>
      <c r="G599" s="37"/>
      <c r="H599" s="37"/>
      <c r="I599" s="230"/>
      <c r="J599" s="37"/>
      <c r="K599" s="37"/>
      <c r="L599" s="41"/>
      <c r="M599" s="231"/>
      <c r="N599" s="232"/>
      <c r="O599" s="88"/>
      <c r="P599" s="88"/>
      <c r="Q599" s="88"/>
      <c r="R599" s="88"/>
      <c r="S599" s="88"/>
      <c r="T599" s="89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4" t="s">
        <v>130</v>
      </c>
      <c r="AU599" s="14" t="s">
        <v>134</v>
      </c>
    </row>
    <row r="600" s="2" customFormat="1" ht="16.5" customHeight="1">
      <c r="A600" s="35"/>
      <c r="B600" s="36"/>
      <c r="C600" s="215" t="s">
        <v>1185</v>
      </c>
      <c r="D600" s="215" t="s">
        <v>124</v>
      </c>
      <c r="E600" s="216" t="s">
        <v>1186</v>
      </c>
      <c r="F600" s="217" t="s">
        <v>1187</v>
      </c>
      <c r="G600" s="218" t="s">
        <v>1182</v>
      </c>
      <c r="H600" s="219">
        <v>12</v>
      </c>
      <c r="I600" s="220"/>
      <c r="J600" s="221">
        <f>ROUND(I600*H600,2)</f>
        <v>0</v>
      </c>
      <c r="K600" s="217" t="s">
        <v>1</v>
      </c>
      <c r="L600" s="41"/>
      <c r="M600" s="222" t="s">
        <v>1</v>
      </c>
      <c r="N600" s="223" t="s">
        <v>38</v>
      </c>
      <c r="O600" s="88"/>
      <c r="P600" s="224">
        <f>O600*H600</f>
        <v>0</v>
      </c>
      <c r="Q600" s="224">
        <v>0</v>
      </c>
      <c r="R600" s="224">
        <f>Q600*H600</f>
        <v>0</v>
      </c>
      <c r="S600" s="224">
        <v>0</v>
      </c>
      <c r="T600" s="225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26" t="s">
        <v>1183</v>
      </c>
      <c r="AT600" s="226" t="s">
        <v>124</v>
      </c>
      <c r="AU600" s="226" t="s">
        <v>134</v>
      </c>
      <c r="AY600" s="14" t="s">
        <v>121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4" t="s">
        <v>81</v>
      </c>
      <c r="BK600" s="227">
        <f>ROUND(I600*H600,2)</f>
        <v>0</v>
      </c>
      <c r="BL600" s="14" t="s">
        <v>1183</v>
      </c>
      <c r="BM600" s="226" t="s">
        <v>1188</v>
      </c>
    </row>
    <row r="601" s="2" customFormat="1">
      <c r="A601" s="35"/>
      <c r="B601" s="36"/>
      <c r="C601" s="37"/>
      <c r="D601" s="228" t="s">
        <v>130</v>
      </c>
      <c r="E601" s="37"/>
      <c r="F601" s="229" t="s">
        <v>1187</v>
      </c>
      <c r="G601" s="37"/>
      <c r="H601" s="37"/>
      <c r="I601" s="230"/>
      <c r="J601" s="37"/>
      <c r="K601" s="37"/>
      <c r="L601" s="41"/>
      <c r="M601" s="231"/>
      <c r="N601" s="232"/>
      <c r="O601" s="88"/>
      <c r="P601" s="88"/>
      <c r="Q601" s="88"/>
      <c r="R601" s="88"/>
      <c r="S601" s="88"/>
      <c r="T601" s="89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4" t="s">
        <v>130</v>
      </c>
      <c r="AU601" s="14" t="s">
        <v>134</v>
      </c>
    </row>
    <row r="602" s="2" customFormat="1" ht="21.75" customHeight="1">
      <c r="A602" s="35"/>
      <c r="B602" s="36"/>
      <c r="C602" s="215" t="s">
        <v>1189</v>
      </c>
      <c r="D602" s="215" t="s">
        <v>124</v>
      </c>
      <c r="E602" s="216" t="s">
        <v>1190</v>
      </c>
      <c r="F602" s="217" t="s">
        <v>1191</v>
      </c>
      <c r="G602" s="218" t="s">
        <v>1182</v>
      </c>
      <c r="H602" s="219">
        <v>24</v>
      </c>
      <c r="I602" s="220"/>
      <c r="J602" s="221">
        <f>ROUND(I602*H602,2)</f>
        <v>0</v>
      </c>
      <c r="K602" s="217" t="s">
        <v>1</v>
      </c>
      <c r="L602" s="41"/>
      <c r="M602" s="222" t="s">
        <v>1</v>
      </c>
      <c r="N602" s="223" t="s">
        <v>38</v>
      </c>
      <c r="O602" s="88"/>
      <c r="P602" s="224">
        <f>O602*H602</f>
        <v>0</v>
      </c>
      <c r="Q602" s="224">
        <v>0</v>
      </c>
      <c r="R602" s="224">
        <f>Q602*H602</f>
        <v>0</v>
      </c>
      <c r="S602" s="224">
        <v>0</v>
      </c>
      <c r="T602" s="225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26" t="s">
        <v>1183</v>
      </c>
      <c r="AT602" s="226" t="s">
        <v>124</v>
      </c>
      <c r="AU602" s="226" t="s">
        <v>134</v>
      </c>
      <c r="AY602" s="14" t="s">
        <v>121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4" t="s">
        <v>81</v>
      </c>
      <c r="BK602" s="227">
        <f>ROUND(I602*H602,2)</f>
        <v>0</v>
      </c>
      <c r="BL602" s="14" t="s">
        <v>1183</v>
      </c>
      <c r="BM602" s="226" t="s">
        <v>1192</v>
      </c>
    </row>
    <row r="603" s="2" customFormat="1">
      <c r="A603" s="35"/>
      <c r="B603" s="36"/>
      <c r="C603" s="37"/>
      <c r="D603" s="228" t="s">
        <v>130</v>
      </c>
      <c r="E603" s="37"/>
      <c r="F603" s="229" t="s">
        <v>1191</v>
      </c>
      <c r="G603" s="37"/>
      <c r="H603" s="37"/>
      <c r="I603" s="230"/>
      <c r="J603" s="37"/>
      <c r="K603" s="37"/>
      <c r="L603" s="41"/>
      <c r="M603" s="231"/>
      <c r="N603" s="232"/>
      <c r="O603" s="88"/>
      <c r="P603" s="88"/>
      <c r="Q603" s="88"/>
      <c r="R603" s="88"/>
      <c r="S603" s="88"/>
      <c r="T603" s="89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4" t="s">
        <v>130</v>
      </c>
      <c r="AU603" s="14" t="s">
        <v>134</v>
      </c>
    </row>
    <row r="604" s="2" customFormat="1" ht="16.5" customHeight="1">
      <c r="A604" s="35"/>
      <c r="B604" s="36"/>
      <c r="C604" s="215" t="s">
        <v>1193</v>
      </c>
      <c r="D604" s="215" t="s">
        <v>124</v>
      </c>
      <c r="E604" s="216" t="s">
        <v>1194</v>
      </c>
      <c r="F604" s="217" t="s">
        <v>1195</v>
      </c>
      <c r="G604" s="218" t="s">
        <v>1182</v>
      </c>
      <c r="H604" s="219">
        <v>16</v>
      </c>
      <c r="I604" s="220"/>
      <c r="J604" s="221">
        <f>ROUND(I604*H604,2)</f>
        <v>0</v>
      </c>
      <c r="K604" s="217" t="s">
        <v>1</v>
      </c>
      <c r="L604" s="41"/>
      <c r="M604" s="222" t="s">
        <v>1</v>
      </c>
      <c r="N604" s="223" t="s">
        <v>38</v>
      </c>
      <c r="O604" s="88"/>
      <c r="P604" s="224">
        <f>O604*H604</f>
        <v>0</v>
      </c>
      <c r="Q604" s="224">
        <v>0</v>
      </c>
      <c r="R604" s="224">
        <f>Q604*H604</f>
        <v>0</v>
      </c>
      <c r="S604" s="224">
        <v>0</v>
      </c>
      <c r="T604" s="225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26" t="s">
        <v>1183</v>
      </c>
      <c r="AT604" s="226" t="s">
        <v>124</v>
      </c>
      <c r="AU604" s="226" t="s">
        <v>134</v>
      </c>
      <c r="AY604" s="14" t="s">
        <v>121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4" t="s">
        <v>81</v>
      </c>
      <c r="BK604" s="227">
        <f>ROUND(I604*H604,2)</f>
        <v>0</v>
      </c>
      <c r="BL604" s="14" t="s">
        <v>1183</v>
      </c>
      <c r="BM604" s="226" t="s">
        <v>1196</v>
      </c>
    </row>
    <row r="605" s="2" customFormat="1">
      <c r="A605" s="35"/>
      <c r="B605" s="36"/>
      <c r="C605" s="37"/>
      <c r="D605" s="228" t="s">
        <v>130</v>
      </c>
      <c r="E605" s="37"/>
      <c r="F605" s="229" t="s">
        <v>1195</v>
      </c>
      <c r="G605" s="37"/>
      <c r="H605" s="37"/>
      <c r="I605" s="230"/>
      <c r="J605" s="37"/>
      <c r="K605" s="37"/>
      <c r="L605" s="41"/>
      <c r="M605" s="231"/>
      <c r="N605" s="232"/>
      <c r="O605" s="88"/>
      <c r="P605" s="88"/>
      <c r="Q605" s="88"/>
      <c r="R605" s="88"/>
      <c r="S605" s="88"/>
      <c r="T605" s="89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T605" s="14" t="s">
        <v>130</v>
      </c>
      <c r="AU605" s="14" t="s">
        <v>134</v>
      </c>
    </row>
    <row r="606" s="2" customFormat="1" ht="16.5" customHeight="1">
      <c r="A606" s="35"/>
      <c r="B606" s="36"/>
      <c r="C606" s="215" t="s">
        <v>1197</v>
      </c>
      <c r="D606" s="215" t="s">
        <v>124</v>
      </c>
      <c r="E606" s="216" t="s">
        <v>1198</v>
      </c>
      <c r="F606" s="217" t="s">
        <v>1199</v>
      </c>
      <c r="G606" s="218" t="s">
        <v>1182</v>
      </c>
      <c r="H606" s="219">
        <v>16</v>
      </c>
      <c r="I606" s="220"/>
      <c r="J606" s="221">
        <f>ROUND(I606*H606,2)</f>
        <v>0</v>
      </c>
      <c r="K606" s="217" t="s">
        <v>1</v>
      </c>
      <c r="L606" s="41"/>
      <c r="M606" s="222" t="s">
        <v>1</v>
      </c>
      <c r="N606" s="223" t="s">
        <v>38</v>
      </c>
      <c r="O606" s="88"/>
      <c r="P606" s="224">
        <f>O606*H606</f>
        <v>0</v>
      </c>
      <c r="Q606" s="224">
        <v>0</v>
      </c>
      <c r="R606" s="224">
        <f>Q606*H606</f>
        <v>0</v>
      </c>
      <c r="S606" s="224">
        <v>0</v>
      </c>
      <c r="T606" s="225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26" t="s">
        <v>1183</v>
      </c>
      <c r="AT606" s="226" t="s">
        <v>124</v>
      </c>
      <c r="AU606" s="226" t="s">
        <v>134</v>
      </c>
      <c r="AY606" s="14" t="s">
        <v>121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4" t="s">
        <v>81</v>
      </c>
      <c r="BK606" s="227">
        <f>ROUND(I606*H606,2)</f>
        <v>0</v>
      </c>
      <c r="BL606" s="14" t="s">
        <v>1183</v>
      </c>
      <c r="BM606" s="226" t="s">
        <v>1200</v>
      </c>
    </row>
    <row r="607" s="2" customFormat="1">
      <c r="A607" s="35"/>
      <c r="B607" s="36"/>
      <c r="C607" s="37"/>
      <c r="D607" s="228" t="s">
        <v>130</v>
      </c>
      <c r="E607" s="37"/>
      <c r="F607" s="229" t="s">
        <v>1199</v>
      </c>
      <c r="G607" s="37"/>
      <c r="H607" s="37"/>
      <c r="I607" s="230"/>
      <c r="J607" s="37"/>
      <c r="K607" s="37"/>
      <c r="L607" s="41"/>
      <c r="M607" s="231"/>
      <c r="N607" s="232"/>
      <c r="O607" s="88"/>
      <c r="P607" s="88"/>
      <c r="Q607" s="88"/>
      <c r="R607" s="88"/>
      <c r="S607" s="88"/>
      <c r="T607" s="89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4" t="s">
        <v>130</v>
      </c>
      <c r="AU607" s="14" t="s">
        <v>134</v>
      </c>
    </row>
    <row r="608" s="2" customFormat="1" ht="21.75" customHeight="1">
      <c r="A608" s="35"/>
      <c r="B608" s="36"/>
      <c r="C608" s="215" t="s">
        <v>1201</v>
      </c>
      <c r="D608" s="215" t="s">
        <v>124</v>
      </c>
      <c r="E608" s="216" t="s">
        <v>1202</v>
      </c>
      <c r="F608" s="217" t="s">
        <v>1203</v>
      </c>
      <c r="G608" s="218" t="s">
        <v>1182</v>
      </c>
      <c r="H608" s="219">
        <v>72</v>
      </c>
      <c r="I608" s="220"/>
      <c r="J608" s="221">
        <f>ROUND(I608*H608,2)</f>
        <v>0</v>
      </c>
      <c r="K608" s="217" t="s">
        <v>1</v>
      </c>
      <c r="L608" s="41"/>
      <c r="M608" s="222" t="s">
        <v>1</v>
      </c>
      <c r="N608" s="223" t="s">
        <v>38</v>
      </c>
      <c r="O608" s="88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26" t="s">
        <v>1183</v>
      </c>
      <c r="AT608" s="226" t="s">
        <v>124</v>
      </c>
      <c r="AU608" s="226" t="s">
        <v>134</v>
      </c>
      <c r="AY608" s="14" t="s">
        <v>121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14" t="s">
        <v>81</v>
      </c>
      <c r="BK608" s="227">
        <f>ROUND(I608*H608,2)</f>
        <v>0</v>
      </c>
      <c r="BL608" s="14" t="s">
        <v>1183</v>
      </c>
      <c r="BM608" s="226" t="s">
        <v>1204</v>
      </c>
    </row>
    <row r="609" s="2" customFormat="1">
      <c r="A609" s="35"/>
      <c r="B609" s="36"/>
      <c r="C609" s="37"/>
      <c r="D609" s="228" t="s">
        <v>130</v>
      </c>
      <c r="E609" s="37"/>
      <c r="F609" s="229" t="s">
        <v>1203</v>
      </c>
      <c r="G609" s="37"/>
      <c r="H609" s="37"/>
      <c r="I609" s="230"/>
      <c r="J609" s="37"/>
      <c r="K609" s="37"/>
      <c r="L609" s="41"/>
      <c r="M609" s="231"/>
      <c r="N609" s="232"/>
      <c r="O609" s="88"/>
      <c r="P609" s="88"/>
      <c r="Q609" s="88"/>
      <c r="R609" s="88"/>
      <c r="S609" s="88"/>
      <c r="T609" s="89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4" t="s">
        <v>130</v>
      </c>
      <c r="AU609" s="14" t="s">
        <v>134</v>
      </c>
    </row>
    <row r="610" s="2" customFormat="1" ht="16.5" customHeight="1">
      <c r="A610" s="35"/>
      <c r="B610" s="36"/>
      <c r="C610" s="215" t="s">
        <v>1205</v>
      </c>
      <c r="D610" s="215" t="s">
        <v>124</v>
      </c>
      <c r="E610" s="216" t="s">
        <v>1206</v>
      </c>
      <c r="F610" s="217" t="s">
        <v>1207</v>
      </c>
      <c r="G610" s="218" t="s">
        <v>1182</v>
      </c>
      <c r="H610" s="219">
        <v>16</v>
      </c>
      <c r="I610" s="220"/>
      <c r="J610" s="221">
        <f>ROUND(I610*H610,2)</f>
        <v>0</v>
      </c>
      <c r="K610" s="217" t="s">
        <v>1</v>
      </c>
      <c r="L610" s="41"/>
      <c r="M610" s="222" t="s">
        <v>1</v>
      </c>
      <c r="N610" s="223" t="s">
        <v>38</v>
      </c>
      <c r="O610" s="88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26" t="s">
        <v>1183</v>
      </c>
      <c r="AT610" s="226" t="s">
        <v>124</v>
      </c>
      <c r="AU610" s="226" t="s">
        <v>134</v>
      </c>
      <c r="AY610" s="14" t="s">
        <v>121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4" t="s">
        <v>81</v>
      </c>
      <c r="BK610" s="227">
        <f>ROUND(I610*H610,2)</f>
        <v>0</v>
      </c>
      <c r="BL610" s="14" t="s">
        <v>1183</v>
      </c>
      <c r="BM610" s="226" t="s">
        <v>1208</v>
      </c>
    </row>
    <row r="611" s="2" customFormat="1">
      <c r="A611" s="35"/>
      <c r="B611" s="36"/>
      <c r="C611" s="37"/>
      <c r="D611" s="228" t="s">
        <v>130</v>
      </c>
      <c r="E611" s="37"/>
      <c r="F611" s="229" t="s">
        <v>1207</v>
      </c>
      <c r="G611" s="37"/>
      <c r="H611" s="37"/>
      <c r="I611" s="230"/>
      <c r="J611" s="37"/>
      <c r="K611" s="37"/>
      <c r="L611" s="41"/>
      <c r="M611" s="231"/>
      <c r="N611" s="232"/>
      <c r="O611" s="88"/>
      <c r="P611" s="88"/>
      <c r="Q611" s="88"/>
      <c r="R611" s="88"/>
      <c r="S611" s="88"/>
      <c r="T611" s="89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4" t="s">
        <v>130</v>
      </c>
      <c r="AU611" s="14" t="s">
        <v>134</v>
      </c>
    </row>
    <row r="612" s="2" customFormat="1" ht="16.5" customHeight="1">
      <c r="A612" s="35"/>
      <c r="B612" s="36"/>
      <c r="C612" s="215" t="s">
        <v>1209</v>
      </c>
      <c r="D612" s="215" t="s">
        <v>124</v>
      </c>
      <c r="E612" s="216" t="s">
        <v>1210</v>
      </c>
      <c r="F612" s="217" t="s">
        <v>1211</v>
      </c>
      <c r="G612" s="218" t="s">
        <v>691</v>
      </c>
      <c r="H612" s="219">
        <v>1</v>
      </c>
      <c r="I612" s="220"/>
      <c r="J612" s="221">
        <f>ROUND(I612*H612,2)</f>
        <v>0</v>
      </c>
      <c r="K612" s="217" t="s">
        <v>1</v>
      </c>
      <c r="L612" s="41"/>
      <c r="M612" s="222" t="s">
        <v>1</v>
      </c>
      <c r="N612" s="223" t="s">
        <v>38</v>
      </c>
      <c r="O612" s="88"/>
      <c r="P612" s="224">
        <f>O612*H612</f>
        <v>0</v>
      </c>
      <c r="Q612" s="224">
        <v>0</v>
      </c>
      <c r="R612" s="224">
        <f>Q612*H612</f>
        <v>0</v>
      </c>
      <c r="S612" s="224">
        <v>0</v>
      </c>
      <c r="T612" s="225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26" t="s">
        <v>1183</v>
      </c>
      <c r="AT612" s="226" t="s">
        <v>124</v>
      </c>
      <c r="AU612" s="226" t="s">
        <v>134</v>
      </c>
      <c r="AY612" s="14" t="s">
        <v>121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14" t="s">
        <v>81</v>
      </c>
      <c r="BK612" s="227">
        <f>ROUND(I612*H612,2)</f>
        <v>0</v>
      </c>
      <c r="BL612" s="14" t="s">
        <v>1183</v>
      </c>
      <c r="BM612" s="226" t="s">
        <v>1212</v>
      </c>
    </row>
    <row r="613" s="2" customFormat="1">
      <c r="A613" s="35"/>
      <c r="B613" s="36"/>
      <c r="C613" s="37"/>
      <c r="D613" s="228" t="s">
        <v>130</v>
      </c>
      <c r="E613" s="37"/>
      <c r="F613" s="229" t="s">
        <v>1211</v>
      </c>
      <c r="G613" s="37"/>
      <c r="H613" s="37"/>
      <c r="I613" s="230"/>
      <c r="J613" s="37"/>
      <c r="K613" s="37"/>
      <c r="L613" s="41"/>
      <c r="M613" s="231"/>
      <c r="N613" s="232"/>
      <c r="O613" s="88"/>
      <c r="P613" s="88"/>
      <c r="Q613" s="88"/>
      <c r="R613" s="88"/>
      <c r="S613" s="88"/>
      <c r="T613" s="89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4" t="s">
        <v>130</v>
      </c>
      <c r="AU613" s="14" t="s">
        <v>134</v>
      </c>
    </row>
    <row r="614" s="2" customFormat="1">
      <c r="A614" s="35"/>
      <c r="B614" s="36"/>
      <c r="C614" s="215" t="s">
        <v>1213</v>
      </c>
      <c r="D614" s="215" t="s">
        <v>124</v>
      </c>
      <c r="E614" s="216" t="s">
        <v>1214</v>
      </c>
      <c r="F614" s="217" t="s">
        <v>1215</v>
      </c>
      <c r="G614" s="218" t="s">
        <v>473</v>
      </c>
      <c r="H614" s="219">
        <v>100</v>
      </c>
      <c r="I614" s="220"/>
      <c r="J614" s="221">
        <f>ROUND(I614*H614,2)</f>
        <v>0</v>
      </c>
      <c r="K614" s="217" t="s">
        <v>1</v>
      </c>
      <c r="L614" s="41"/>
      <c r="M614" s="222" t="s">
        <v>1</v>
      </c>
      <c r="N614" s="223" t="s">
        <v>38</v>
      </c>
      <c r="O614" s="88"/>
      <c r="P614" s="224">
        <f>O614*H614</f>
        <v>0</v>
      </c>
      <c r="Q614" s="224">
        <v>0</v>
      </c>
      <c r="R614" s="224">
        <f>Q614*H614</f>
        <v>0</v>
      </c>
      <c r="S614" s="224">
        <v>0</v>
      </c>
      <c r="T614" s="225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26" t="s">
        <v>1183</v>
      </c>
      <c r="AT614" s="226" t="s">
        <v>124</v>
      </c>
      <c r="AU614" s="226" t="s">
        <v>134</v>
      </c>
      <c r="AY614" s="14" t="s">
        <v>121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4" t="s">
        <v>81</v>
      </c>
      <c r="BK614" s="227">
        <f>ROUND(I614*H614,2)</f>
        <v>0</v>
      </c>
      <c r="BL614" s="14" t="s">
        <v>1183</v>
      </c>
      <c r="BM614" s="226" t="s">
        <v>1216</v>
      </c>
    </row>
    <row r="615" s="2" customFormat="1">
      <c r="A615" s="35"/>
      <c r="B615" s="36"/>
      <c r="C615" s="37"/>
      <c r="D615" s="228" t="s">
        <v>130</v>
      </c>
      <c r="E615" s="37"/>
      <c r="F615" s="229" t="s">
        <v>1217</v>
      </c>
      <c r="G615" s="37"/>
      <c r="H615" s="37"/>
      <c r="I615" s="230"/>
      <c r="J615" s="37"/>
      <c r="K615" s="37"/>
      <c r="L615" s="41"/>
      <c r="M615" s="231"/>
      <c r="N615" s="232"/>
      <c r="O615" s="88"/>
      <c r="P615" s="88"/>
      <c r="Q615" s="88"/>
      <c r="R615" s="88"/>
      <c r="S615" s="88"/>
      <c r="T615" s="89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4" t="s">
        <v>130</v>
      </c>
      <c r="AU615" s="14" t="s">
        <v>134</v>
      </c>
    </row>
    <row r="616" s="2" customFormat="1" ht="16.5" customHeight="1">
      <c r="A616" s="35"/>
      <c r="B616" s="36"/>
      <c r="C616" s="215" t="s">
        <v>1218</v>
      </c>
      <c r="D616" s="215" t="s">
        <v>124</v>
      </c>
      <c r="E616" s="216" t="s">
        <v>1219</v>
      </c>
      <c r="F616" s="217" t="s">
        <v>1220</v>
      </c>
      <c r="G616" s="218" t="s">
        <v>1182</v>
      </c>
      <c r="H616" s="219">
        <v>4</v>
      </c>
      <c r="I616" s="220"/>
      <c r="J616" s="221">
        <f>ROUND(I616*H616,2)</f>
        <v>0</v>
      </c>
      <c r="K616" s="217" t="s">
        <v>1</v>
      </c>
      <c r="L616" s="41"/>
      <c r="M616" s="222" t="s">
        <v>1</v>
      </c>
      <c r="N616" s="223" t="s">
        <v>38</v>
      </c>
      <c r="O616" s="88"/>
      <c r="P616" s="224">
        <f>O616*H616</f>
        <v>0</v>
      </c>
      <c r="Q616" s="224">
        <v>0</v>
      </c>
      <c r="R616" s="224">
        <f>Q616*H616</f>
        <v>0</v>
      </c>
      <c r="S616" s="224">
        <v>0</v>
      </c>
      <c r="T616" s="225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26" t="s">
        <v>1183</v>
      </c>
      <c r="AT616" s="226" t="s">
        <v>124</v>
      </c>
      <c r="AU616" s="226" t="s">
        <v>134</v>
      </c>
      <c r="AY616" s="14" t="s">
        <v>121</v>
      </c>
      <c r="BE616" s="227">
        <f>IF(N616="základní",J616,0)</f>
        <v>0</v>
      </c>
      <c r="BF616" s="227">
        <f>IF(N616="snížená",J616,0)</f>
        <v>0</v>
      </c>
      <c r="BG616" s="227">
        <f>IF(N616="zákl. přenesená",J616,0)</f>
        <v>0</v>
      </c>
      <c r="BH616" s="227">
        <f>IF(N616="sníž. přenesená",J616,0)</f>
        <v>0</v>
      </c>
      <c r="BI616" s="227">
        <f>IF(N616="nulová",J616,0)</f>
        <v>0</v>
      </c>
      <c r="BJ616" s="14" t="s">
        <v>81</v>
      </c>
      <c r="BK616" s="227">
        <f>ROUND(I616*H616,2)</f>
        <v>0</v>
      </c>
      <c r="BL616" s="14" t="s">
        <v>1183</v>
      </c>
      <c r="BM616" s="226" t="s">
        <v>1221</v>
      </c>
    </row>
    <row r="617" s="2" customFormat="1">
      <c r="A617" s="35"/>
      <c r="B617" s="36"/>
      <c r="C617" s="37"/>
      <c r="D617" s="228" t="s">
        <v>130</v>
      </c>
      <c r="E617" s="37"/>
      <c r="F617" s="229" t="s">
        <v>1220</v>
      </c>
      <c r="G617" s="37"/>
      <c r="H617" s="37"/>
      <c r="I617" s="230"/>
      <c r="J617" s="37"/>
      <c r="K617" s="37"/>
      <c r="L617" s="41"/>
      <c r="M617" s="231"/>
      <c r="N617" s="232"/>
      <c r="O617" s="88"/>
      <c r="P617" s="88"/>
      <c r="Q617" s="88"/>
      <c r="R617" s="88"/>
      <c r="S617" s="88"/>
      <c r="T617" s="89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4" t="s">
        <v>130</v>
      </c>
      <c r="AU617" s="14" t="s">
        <v>134</v>
      </c>
    </row>
    <row r="618" s="2" customFormat="1" ht="16.5" customHeight="1">
      <c r="A618" s="35"/>
      <c r="B618" s="36"/>
      <c r="C618" s="215" t="s">
        <v>1222</v>
      </c>
      <c r="D618" s="215" t="s">
        <v>124</v>
      </c>
      <c r="E618" s="216" t="s">
        <v>1223</v>
      </c>
      <c r="F618" s="217" t="s">
        <v>1224</v>
      </c>
      <c r="G618" s="218" t="s">
        <v>691</v>
      </c>
      <c r="H618" s="219">
        <v>1</v>
      </c>
      <c r="I618" s="220"/>
      <c r="J618" s="221">
        <f>ROUND(I618*H618,2)</f>
        <v>0</v>
      </c>
      <c r="K618" s="217" t="s">
        <v>1</v>
      </c>
      <c r="L618" s="41"/>
      <c r="M618" s="222" t="s">
        <v>1</v>
      </c>
      <c r="N618" s="223" t="s">
        <v>38</v>
      </c>
      <c r="O618" s="88"/>
      <c r="P618" s="224">
        <f>O618*H618</f>
        <v>0</v>
      </c>
      <c r="Q618" s="224">
        <v>0</v>
      </c>
      <c r="R618" s="224">
        <f>Q618*H618</f>
        <v>0</v>
      </c>
      <c r="S618" s="224">
        <v>0</v>
      </c>
      <c r="T618" s="225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26" t="s">
        <v>1183</v>
      </c>
      <c r="AT618" s="226" t="s">
        <v>124</v>
      </c>
      <c r="AU618" s="226" t="s">
        <v>134</v>
      </c>
      <c r="AY618" s="14" t="s">
        <v>121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4" t="s">
        <v>81</v>
      </c>
      <c r="BK618" s="227">
        <f>ROUND(I618*H618,2)</f>
        <v>0</v>
      </c>
      <c r="BL618" s="14" t="s">
        <v>1183</v>
      </c>
      <c r="BM618" s="226" t="s">
        <v>1225</v>
      </c>
    </row>
    <row r="619" s="2" customFormat="1">
      <c r="A619" s="35"/>
      <c r="B619" s="36"/>
      <c r="C619" s="37"/>
      <c r="D619" s="228" t="s">
        <v>130</v>
      </c>
      <c r="E619" s="37"/>
      <c r="F619" s="229" t="s">
        <v>1224</v>
      </c>
      <c r="G619" s="37"/>
      <c r="H619" s="37"/>
      <c r="I619" s="230"/>
      <c r="J619" s="37"/>
      <c r="K619" s="37"/>
      <c r="L619" s="41"/>
      <c r="M619" s="231"/>
      <c r="N619" s="232"/>
      <c r="O619" s="88"/>
      <c r="P619" s="88"/>
      <c r="Q619" s="88"/>
      <c r="R619" s="88"/>
      <c r="S619" s="88"/>
      <c r="T619" s="89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4" t="s">
        <v>130</v>
      </c>
      <c r="AU619" s="14" t="s">
        <v>134</v>
      </c>
    </row>
    <row r="620" s="2" customFormat="1" ht="16.5" customHeight="1">
      <c r="A620" s="35"/>
      <c r="B620" s="36"/>
      <c r="C620" s="215" t="s">
        <v>1226</v>
      </c>
      <c r="D620" s="215" t="s">
        <v>124</v>
      </c>
      <c r="E620" s="216" t="s">
        <v>1227</v>
      </c>
      <c r="F620" s="217" t="s">
        <v>1228</v>
      </c>
      <c r="G620" s="218" t="s">
        <v>232</v>
      </c>
      <c r="H620" s="219">
        <v>1</v>
      </c>
      <c r="I620" s="220"/>
      <c r="J620" s="221">
        <f>ROUND(I620*H620,2)</f>
        <v>0</v>
      </c>
      <c r="K620" s="217" t="s">
        <v>1</v>
      </c>
      <c r="L620" s="41"/>
      <c r="M620" s="222" t="s">
        <v>1</v>
      </c>
      <c r="N620" s="223" t="s">
        <v>38</v>
      </c>
      <c r="O620" s="88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26" t="s">
        <v>1183</v>
      </c>
      <c r="AT620" s="226" t="s">
        <v>124</v>
      </c>
      <c r="AU620" s="226" t="s">
        <v>134</v>
      </c>
      <c r="AY620" s="14" t="s">
        <v>121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14" t="s">
        <v>81</v>
      </c>
      <c r="BK620" s="227">
        <f>ROUND(I620*H620,2)</f>
        <v>0</v>
      </c>
      <c r="BL620" s="14" t="s">
        <v>1183</v>
      </c>
      <c r="BM620" s="226" t="s">
        <v>1229</v>
      </c>
    </row>
    <row r="621" s="2" customFormat="1">
      <c r="A621" s="35"/>
      <c r="B621" s="36"/>
      <c r="C621" s="37"/>
      <c r="D621" s="228" t="s">
        <v>130</v>
      </c>
      <c r="E621" s="37"/>
      <c r="F621" s="229" t="s">
        <v>1230</v>
      </c>
      <c r="G621" s="37"/>
      <c r="H621" s="37"/>
      <c r="I621" s="230"/>
      <c r="J621" s="37"/>
      <c r="K621" s="37"/>
      <c r="L621" s="41"/>
      <c r="M621" s="231"/>
      <c r="N621" s="232"/>
      <c r="O621" s="88"/>
      <c r="P621" s="88"/>
      <c r="Q621" s="88"/>
      <c r="R621" s="88"/>
      <c r="S621" s="88"/>
      <c r="T621" s="89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4" t="s">
        <v>130</v>
      </c>
      <c r="AU621" s="14" t="s">
        <v>134</v>
      </c>
    </row>
    <row r="622" s="2" customFormat="1" ht="21.75" customHeight="1">
      <c r="A622" s="35"/>
      <c r="B622" s="36"/>
      <c r="C622" s="215" t="s">
        <v>1231</v>
      </c>
      <c r="D622" s="215" t="s">
        <v>124</v>
      </c>
      <c r="E622" s="216" t="s">
        <v>1232</v>
      </c>
      <c r="F622" s="217" t="s">
        <v>1233</v>
      </c>
      <c r="G622" s="218" t="s">
        <v>1182</v>
      </c>
      <c r="H622" s="219">
        <v>30</v>
      </c>
      <c r="I622" s="220"/>
      <c r="J622" s="221">
        <f>ROUND(I622*H622,2)</f>
        <v>0</v>
      </c>
      <c r="K622" s="217" t="s">
        <v>1</v>
      </c>
      <c r="L622" s="41"/>
      <c r="M622" s="222" t="s">
        <v>1</v>
      </c>
      <c r="N622" s="223" t="s">
        <v>38</v>
      </c>
      <c r="O622" s="88"/>
      <c r="P622" s="224">
        <f>O622*H622</f>
        <v>0</v>
      </c>
      <c r="Q622" s="224">
        <v>0</v>
      </c>
      <c r="R622" s="224">
        <f>Q622*H622</f>
        <v>0</v>
      </c>
      <c r="S622" s="224">
        <v>0</v>
      </c>
      <c r="T622" s="225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26" t="s">
        <v>1183</v>
      </c>
      <c r="AT622" s="226" t="s">
        <v>124</v>
      </c>
      <c r="AU622" s="226" t="s">
        <v>134</v>
      </c>
      <c r="AY622" s="14" t="s">
        <v>121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4" t="s">
        <v>81</v>
      </c>
      <c r="BK622" s="227">
        <f>ROUND(I622*H622,2)</f>
        <v>0</v>
      </c>
      <c r="BL622" s="14" t="s">
        <v>1183</v>
      </c>
      <c r="BM622" s="226" t="s">
        <v>1234</v>
      </c>
    </row>
    <row r="623" s="2" customFormat="1">
      <c r="A623" s="35"/>
      <c r="B623" s="36"/>
      <c r="C623" s="37"/>
      <c r="D623" s="228" t="s">
        <v>130</v>
      </c>
      <c r="E623" s="37"/>
      <c r="F623" s="229" t="s">
        <v>1233</v>
      </c>
      <c r="G623" s="37"/>
      <c r="H623" s="37"/>
      <c r="I623" s="230"/>
      <c r="J623" s="37"/>
      <c r="K623" s="37"/>
      <c r="L623" s="41"/>
      <c r="M623" s="231"/>
      <c r="N623" s="232"/>
      <c r="O623" s="88"/>
      <c r="P623" s="88"/>
      <c r="Q623" s="88"/>
      <c r="R623" s="88"/>
      <c r="S623" s="88"/>
      <c r="T623" s="89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4" t="s">
        <v>130</v>
      </c>
      <c r="AU623" s="14" t="s">
        <v>134</v>
      </c>
    </row>
    <row r="624" s="2" customFormat="1" ht="16.5" customHeight="1">
      <c r="A624" s="35"/>
      <c r="B624" s="36"/>
      <c r="C624" s="215" t="s">
        <v>1235</v>
      </c>
      <c r="D624" s="215" t="s">
        <v>124</v>
      </c>
      <c r="E624" s="216" t="s">
        <v>1236</v>
      </c>
      <c r="F624" s="217" t="s">
        <v>1237</v>
      </c>
      <c r="G624" s="218" t="s">
        <v>691</v>
      </c>
      <c r="H624" s="219">
        <v>1</v>
      </c>
      <c r="I624" s="220"/>
      <c r="J624" s="221">
        <f>ROUND(I624*H624,2)</f>
        <v>0</v>
      </c>
      <c r="K624" s="217" t="s">
        <v>1</v>
      </c>
      <c r="L624" s="41"/>
      <c r="M624" s="222" t="s">
        <v>1</v>
      </c>
      <c r="N624" s="223" t="s">
        <v>38</v>
      </c>
      <c r="O624" s="88"/>
      <c r="P624" s="224">
        <f>O624*H624</f>
        <v>0</v>
      </c>
      <c r="Q624" s="224">
        <v>0</v>
      </c>
      <c r="R624" s="224">
        <f>Q624*H624</f>
        <v>0</v>
      </c>
      <c r="S624" s="224">
        <v>0</v>
      </c>
      <c r="T624" s="225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6" t="s">
        <v>1183</v>
      </c>
      <c r="AT624" s="226" t="s">
        <v>124</v>
      </c>
      <c r="AU624" s="226" t="s">
        <v>134</v>
      </c>
      <c r="AY624" s="14" t="s">
        <v>121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4" t="s">
        <v>81</v>
      </c>
      <c r="BK624" s="227">
        <f>ROUND(I624*H624,2)</f>
        <v>0</v>
      </c>
      <c r="BL624" s="14" t="s">
        <v>1183</v>
      </c>
      <c r="BM624" s="226" t="s">
        <v>1238</v>
      </c>
    </row>
    <row r="625" s="2" customFormat="1">
      <c r="A625" s="35"/>
      <c r="B625" s="36"/>
      <c r="C625" s="37"/>
      <c r="D625" s="228" t="s">
        <v>130</v>
      </c>
      <c r="E625" s="37"/>
      <c r="F625" s="229" t="s">
        <v>1237</v>
      </c>
      <c r="G625" s="37"/>
      <c r="H625" s="37"/>
      <c r="I625" s="230"/>
      <c r="J625" s="37"/>
      <c r="K625" s="37"/>
      <c r="L625" s="41"/>
      <c r="M625" s="231"/>
      <c r="N625" s="232"/>
      <c r="O625" s="88"/>
      <c r="P625" s="88"/>
      <c r="Q625" s="88"/>
      <c r="R625" s="88"/>
      <c r="S625" s="88"/>
      <c r="T625" s="89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4" t="s">
        <v>130</v>
      </c>
      <c r="AU625" s="14" t="s">
        <v>134</v>
      </c>
    </row>
    <row r="626" s="12" customFormat="1" ht="20.88" customHeight="1">
      <c r="A626" s="12"/>
      <c r="B626" s="199"/>
      <c r="C626" s="200"/>
      <c r="D626" s="201" t="s">
        <v>72</v>
      </c>
      <c r="E626" s="213" t="s">
        <v>1239</v>
      </c>
      <c r="F626" s="213" t="s">
        <v>1240</v>
      </c>
      <c r="G626" s="200"/>
      <c r="H626" s="200"/>
      <c r="I626" s="203"/>
      <c r="J626" s="214">
        <f>BK626</f>
        <v>0</v>
      </c>
      <c r="K626" s="200"/>
      <c r="L626" s="205"/>
      <c r="M626" s="206"/>
      <c r="N626" s="207"/>
      <c r="O626" s="207"/>
      <c r="P626" s="208">
        <f>SUM(P627:P638)</f>
        <v>0</v>
      </c>
      <c r="Q626" s="207"/>
      <c r="R626" s="208">
        <f>SUM(R627:R638)</f>
        <v>0</v>
      </c>
      <c r="S626" s="207"/>
      <c r="T626" s="209">
        <f>SUM(T627:T638)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0" t="s">
        <v>81</v>
      </c>
      <c r="AT626" s="211" t="s">
        <v>72</v>
      </c>
      <c r="AU626" s="211" t="s">
        <v>83</v>
      </c>
      <c r="AY626" s="210" t="s">
        <v>121</v>
      </c>
      <c r="BK626" s="212">
        <f>SUM(BK627:BK638)</f>
        <v>0</v>
      </c>
    </row>
    <row r="627" s="2" customFormat="1" ht="66.75" customHeight="1">
      <c r="A627" s="35"/>
      <c r="B627" s="36"/>
      <c r="C627" s="215" t="s">
        <v>1241</v>
      </c>
      <c r="D627" s="215" t="s">
        <v>124</v>
      </c>
      <c r="E627" s="216" t="s">
        <v>81</v>
      </c>
      <c r="F627" s="217" t="s">
        <v>1242</v>
      </c>
      <c r="G627" s="218" t="s">
        <v>1</v>
      </c>
      <c r="H627" s="219">
        <v>0</v>
      </c>
      <c r="I627" s="220"/>
      <c r="J627" s="221">
        <f>ROUND(I627*H627,2)</f>
        <v>0</v>
      </c>
      <c r="K627" s="217" t="s">
        <v>1</v>
      </c>
      <c r="L627" s="41"/>
      <c r="M627" s="222" t="s">
        <v>1</v>
      </c>
      <c r="N627" s="223" t="s">
        <v>38</v>
      </c>
      <c r="O627" s="88"/>
      <c r="P627" s="224">
        <f>O627*H627</f>
        <v>0</v>
      </c>
      <c r="Q627" s="224">
        <v>0</v>
      </c>
      <c r="R627" s="224">
        <f>Q627*H627</f>
        <v>0</v>
      </c>
      <c r="S627" s="224">
        <v>0</v>
      </c>
      <c r="T627" s="225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26" t="s">
        <v>128</v>
      </c>
      <c r="AT627" s="226" t="s">
        <v>124</v>
      </c>
      <c r="AU627" s="226" t="s">
        <v>134</v>
      </c>
      <c r="AY627" s="14" t="s">
        <v>121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14" t="s">
        <v>81</v>
      </c>
      <c r="BK627" s="227">
        <f>ROUND(I627*H627,2)</f>
        <v>0</v>
      </c>
      <c r="BL627" s="14" t="s">
        <v>128</v>
      </c>
      <c r="BM627" s="226" t="s">
        <v>1243</v>
      </c>
    </row>
    <row r="628" s="2" customFormat="1">
      <c r="A628" s="35"/>
      <c r="B628" s="36"/>
      <c r="C628" s="37"/>
      <c r="D628" s="228" t="s">
        <v>130</v>
      </c>
      <c r="E628" s="37"/>
      <c r="F628" s="229" t="s">
        <v>1244</v>
      </c>
      <c r="G628" s="37"/>
      <c r="H628" s="37"/>
      <c r="I628" s="230"/>
      <c r="J628" s="37"/>
      <c r="K628" s="37"/>
      <c r="L628" s="41"/>
      <c r="M628" s="231"/>
      <c r="N628" s="232"/>
      <c r="O628" s="88"/>
      <c r="P628" s="88"/>
      <c r="Q628" s="88"/>
      <c r="R628" s="88"/>
      <c r="S628" s="88"/>
      <c r="T628" s="89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4" t="s">
        <v>130</v>
      </c>
      <c r="AU628" s="14" t="s">
        <v>134</v>
      </c>
    </row>
    <row r="629" s="2" customFormat="1">
      <c r="A629" s="35"/>
      <c r="B629" s="36"/>
      <c r="C629" s="215" t="s">
        <v>1245</v>
      </c>
      <c r="D629" s="215" t="s">
        <v>124</v>
      </c>
      <c r="E629" s="216" t="s">
        <v>83</v>
      </c>
      <c r="F629" s="217" t="s">
        <v>1246</v>
      </c>
      <c r="G629" s="218" t="s">
        <v>1</v>
      </c>
      <c r="H629" s="219">
        <v>0</v>
      </c>
      <c r="I629" s="220"/>
      <c r="J629" s="221">
        <f>ROUND(I629*H629,2)</f>
        <v>0</v>
      </c>
      <c r="K629" s="217" t="s">
        <v>1</v>
      </c>
      <c r="L629" s="41"/>
      <c r="M629" s="222" t="s">
        <v>1</v>
      </c>
      <c r="N629" s="223" t="s">
        <v>38</v>
      </c>
      <c r="O629" s="88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26" t="s">
        <v>128</v>
      </c>
      <c r="AT629" s="226" t="s">
        <v>124</v>
      </c>
      <c r="AU629" s="226" t="s">
        <v>134</v>
      </c>
      <c r="AY629" s="14" t="s">
        <v>121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14" t="s">
        <v>81</v>
      </c>
      <c r="BK629" s="227">
        <f>ROUND(I629*H629,2)</f>
        <v>0</v>
      </c>
      <c r="BL629" s="14" t="s">
        <v>128</v>
      </c>
      <c r="BM629" s="226" t="s">
        <v>1247</v>
      </c>
    </row>
    <row r="630" s="2" customFormat="1">
      <c r="A630" s="35"/>
      <c r="B630" s="36"/>
      <c r="C630" s="37"/>
      <c r="D630" s="228" t="s">
        <v>130</v>
      </c>
      <c r="E630" s="37"/>
      <c r="F630" s="229" t="s">
        <v>1248</v>
      </c>
      <c r="G630" s="37"/>
      <c r="H630" s="37"/>
      <c r="I630" s="230"/>
      <c r="J630" s="37"/>
      <c r="K630" s="37"/>
      <c r="L630" s="41"/>
      <c r="M630" s="231"/>
      <c r="N630" s="232"/>
      <c r="O630" s="88"/>
      <c r="P630" s="88"/>
      <c r="Q630" s="88"/>
      <c r="R630" s="88"/>
      <c r="S630" s="88"/>
      <c r="T630" s="89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4" t="s">
        <v>130</v>
      </c>
      <c r="AU630" s="14" t="s">
        <v>134</v>
      </c>
    </row>
    <row r="631" s="2" customFormat="1" ht="55.5" customHeight="1">
      <c r="A631" s="35"/>
      <c r="B631" s="36"/>
      <c r="C631" s="215" t="s">
        <v>1249</v>
      </c>
      <c r="D631" s="215" t="s">
        <v>124</v>
      </c>
      <c r="E631" s="216" t="s">
        <v>134</v>
      </c>
      <c r="F631" s="217" t="s">
        <v>1250</v>
      </c>
      <c r="G631" s="218" t="s">
        <v>1</v>
      </c>
      <c r="H631" s="219">
        <v>0</v>
      </c>
      <c r="I631" s="220"/>
      <c r="J631" s="221">
        <f>ROUND(I631*H631,2)</f>
        <v>0</v>
      </c>
      <c r="K631" s="217" t="s">
        <v>1</v>
      </c>
      <c r="L631" s="41"/>
      <c r="M631" s="222" t="s">
        <v>1</v>
      </c>
      <c r="N631" s="223" t="s">
        <v>38</v>
      </c>
      <c r="O631" s="88"/>
      <c r="P631" s="224">
        <f>O631*H631</f>
        <v>0</v>
      </c>
      <c r="Q631" s="224">
        <v>0</v>
      </c>
      <c r="R631" s="224">
        <f>Q631*H631</f>
        <v>0</v>
      </c>
      <c r="S631" s="224">
        <v>0</v>
      </c>
      <c r="T631" s="225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26" t="s">
        <v>128</v>
      </c>
      <c r="AT631" s="226" t="s">
        <v>124</v>
      </c>
      <c r="AU631" s="226" t="s">
        <v>134</v>
      </c>
      <c r="AY631" s="14" t="s">
        <v>121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14" t="s">
        <v>81</v>
      </c>
      <c r="BK631" s="227">
        <f>ROUND(I631*H631,2)</f>
        <v>0</v>
      </c>
      <c r="BL631" s="14" t="s">
        <v>128</v>
      </c>
      <c r="BM631" s="226" t="s">
        <v>1251</v>
      </c>
    </row>
    <row r="632" s="2" customFormat="1">
      <c r="A632" s="35"/>
      <c r="B632" s="36"/>
      <c r="C632" s="37"/>
      <c r="D632" s="228" t="s">
        <v>130</v>
      </c>
      <c r="E632" s="37"/>
      <c r="F632" s="229" t="s">
        <v>1250</v>
      </c>
      <c r="G632" s="37"/>
      <c r="H632" s="37"/>
      <c r="I632" s="230"/>
      <c r="J632" s="37"/>
      <c r="K632" s="37"/>
      <c r="L632" s="41"/>
      <c r="M632" s="231"/>
      <c r="N632" s="232"/>
      <c r="O632" s="88"/>
      <c r="P632" s="88"/>
      <c r="Q632" s="88"/>
      <c r="R632" s="88"/>
      <c r="S632" s="88"/>
      <c r="T632" s="89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4" t="s">
        <v>130</v>
      </c>
      <c r="AU632" s="14" t="s">
        <v>134</v>
      </c>
    </row>
    <row r="633" s="2" customFormat="1" ht="55.5" customHeight="1">
      <c r="A633" s="35"/>
      <c r="B633" s="36"/>
      <c r="C633" s="215" t="s">
        <v>1252</v>
      </c>
      <c r="D633" s="215" t="s">
        <v>124</v>
      </c>
      <c r="E633" s="216" t="s">
        <v>128</v>
      </c>
      <c r="F633" s="217" t="s">
        <v>1253</v>
      </c>
      <c r="G633" s="218" t="s">
        <v>1</v>
      </c>
      <c r="H633" s="219">
        <v>0</v>
      </c>
      <c r="I633" s="220"/>
      <c r="J633" s="221">
        <f>ROUND(I633*H633,2)</f>
        <v>0</v>
      </c>
      <c r="K633" s="217" t="s">
        <v>1</v>
      </c>
      <c r="L633" s="41"/>
      <c r="M633" s="222" t="s">
        <v>1</v>
      </c>
      <c r="N633" s="223" t="s">
        <v>38</v>
      </c>
      <c r="O633" s="88"/>
      <c r="P633" s="224">
        <f>O633*H633</f>
        <v>0</v>
      </c>
      <c r="Q633" s="224">
        <v>0</v>
      </c>
      <c r="R633" s="224">
        <f>Q633*H633</f>
        <v>0</v>
      </c>
      <c r="S633" s="224">
        <v>0</v>
      </c>
      <c r="T633" s="225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26" t="s">
        <v>128</v>
      </c>
      <c r="AT633" s="226" t="s">
        <v>124</v>
      </c>
      <c r="AU633" s="226" t="s">
        <v>134</v>
      </c>
      <c r="AY633" s="14" t="s">
        <v>121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4" t="s">
        <v>81</v>
      </c>
      <c r="BK633" s="227">
        <f>ROUND(I633*H633,2)</f>
        <v>0</v>
      </c>
      <c r="BL633" s="14" t="s">
        <v>128</v>
      </c>
      <c r="BM633" s="226" t="s">
        <v>1254</v>
      </c>
    </row>
    <row r="634" s="2" customFormat="1">
      <c r="A634" s="35"/>
      <c r="B634" s="36"/>
      <c r="C634" s="37"/>
      <c r="D634" s="228" t="s">
        <v>130</v>
      </c>
      <c r="E634" s="37"/>
      <c r="F634" s="229" t="s">
        <v>1253</v>
      </c>
      <c r="G634" s="37"/>
      <c r="H634" s="37"/>
      <c r="I634" s="230"/>
      <c r="J634" s="37"/>
      <c r="K634" s="37"/>
      <c r="L634" s="41"/>
      <c r="M634" s="231"/>
      <c r="N634" s="232"/>
      <c r="O634" s="88"/>
      <c r="P634" s="88"/>
      <c r="Q634" s="88"/>
      <c r="R634" s="88"/>
      <c r="S634" s="88"/>
      <c r="T634" s="89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4" t="s">
        <v>130</v>
      </c>
      <c r="AU634" s="14" t="s">
        <v>134</v>
      </c>
    </row>
    <row r="635" s="2" customFormat="1">
      <c r="A635" s="35"/>
      <c r="B635" s="36"/>
      <c r="C635" s="215" t="s">
        <v>1255</v>
      </c>
      <c r="D635" s="215" t="s">
        <v>124</v>
      </c>
      <c r="E635" s="216" t="s">
        <v>144</v>
      </c>
      <c r="F635" s="217" t="s">
        <v>1256</v>
      </c>
      <c r="G635" s="218" t="s">
        <v>1</v>
      </c>
      <c r="H635" s="219">
        <v>0</v>
      </c>
      <c r="I635" s="220"/>
      <c r="J635" s="221">
        <f>ROUND(I635*H635,2)</f>
        <v>0</v>
      </c>
      <c r="K635" s="217" t="s">
        <v>1</v>
      </c>
      <c r="L635" s="41"/>
      <c r="M635" s="222" t="s">
        <v>1</v>
      </c>
      <c r="N635" s="223" t="s">
        <v>38</v>
      </c>
      <c r="O635" s="88"/>
      <c r="P635" s="224">
        <f>O635*H635</f>
        <v>0</v>
      </c>
      <c r="Q635" s="224">
        <v>0</v>
      </c>
      <c r="R635" s="224">
        <f>Q635*H635</f>
        <v>0</v>
      </c>
      <c r="S635" s="224">
        <v>0</v>
      </c>
      <c r="T635" s="225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26" t="s">
        <v>128</v>
      </c>
      <c r="AT635" s="226" t="s">
        <v>124</v>
      </c>
      <c r="AU635" s="226" t="s">
        <v>134</v>
      </c>
      <c r="AY635" s="14" t="s">
        <v>121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4" t="s">
        <v>81</v>
      </c>
      <c r="BK635" s="227">
        <f>ROUND(I635*H635,2)</f>
        <v>0</v>
      </c>
      <c r="BL635" s="14" t="s">
        <v>128</v>
      </c>
      <c r="BM635" s="226" t="s">
        <v>1257</v>
      </c>
    </row>
    <row r="636" s="2" customFormat="1">
      <c r="A636" s="35"/>
      <c r="B636" s="36"/>
      <c r="C636" s="37"/>
      <c r="D636" s="228" t="s">
        <v>130</v>
      </c>
      <c r="E636" s="37"/>
      <c r="F636" s="229" t="s">
        <v>1258</v>
      </c>
      <c r="G636" s="37"/>
      <c r="H636" s="37"/>
      <c r="I636" s="230"/>
      <c r="J636" s="37"/>
      <c r="K636" s="37"/>
      <c r="L636" s="41"/>
      <c r="M636" s="231"/>
      <c r="N636" s="232"/>
      <c r="O636" s="88"/>
      <c r="P636" s="88"/>
      <c r="Q636" s="88"/>
      <c r="R636" s="88"/>
      <c r="S636" s="88"/>
      <c r="T636" s="89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4" t="s">
        <v>130</v>
      </c>
      <c r="AU636" s="14" t="s">
        <v>134</v>
      </c>
    </row>
    <row r="637" s="2" customFormat="1">
      <c r="A637" s="35"/>
      <c r="B637" s="36"/>
      <c r="C637" s="215" t="s">
        <v>1259</v>
      </c>
      <c r="D637" s="215" t="s">
        <v>124</v>
      </c>
      <c r="E637" s="216" t="s">
        <v>150</v>
      </c>
      <c r="F637" s="217" t="s">
        <v>1260</v>
      </c>
      <c r="G637" s="218" t="s">
        <v>1</v>
      </c>
      <c r="H637" s="219">
        <v>0</v>
      </c>
      <c r="I637" s="220"/>
      <c r="J637" s="221">
        <f>ROUND(I637*H637,2)</f>
        <v>0</v>
      </c>
      <c r="K637" s="217" t="s">
        <v>1</v>
      </c>
      <c r="L637" s="41"/>
      <c r="M637" s="222" t="s">
        <v>1</v>
      </c>
      <c r="N637" s="223" t="s">
        <v>38</v>
      </c>
      <c r="O637" s="88"/>
      <c r="P637" s="224">
        <f>O637*H637</f>
        <v>0</v>
      </c>
      <c r="Q637" s="224">
        <v>0</v>
      </c>
      <c r="R637" s="224">
        <f>Q637*H637</f>
        <v>0</v>
      </c>
      <c r="S637" s="224">
        <v>0</v>
      </c>
      <c r="T637" s="225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26" t="s">
        <v>128</v>
      </c>
      <c r="AT637" s="226" t="s">
        <v>124</v>
      </c>
      <c r="AU637" s="226" t="s">
        <v>134</v>
      </c>
      <c r="AY637" s="14" t="s">
        <v>121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14" t="s">
        <v>81</v>
      </c>
      <c r="BK637" s="227">
        <f>ROUND(I637*H637,2)</f>
        <v>0</v>
      </c>
      <c r="BL637" s="14" t="s">
        <v>128</v>
      </c>
      <c r="BM637" s="226" t="s">
        <v>1261</v>
      </c>
    </row>
    <row r="638" s="2" customFormat="1">
      <c r="A638" s="35"/>
      <c r="B638" s="36"/>
      <c r="C638" s="37"/>
      <c r="D638" s="228" t="s">
        <v>130</v>
      </c>
      <c r="E638" s="37"/>
      <c r="F638" s="229" t="s">
        <v>1262</v>
      </c>
      <c r="G638" s="37"/>
      <c r="H638" s="37"/>
      <c r="I638" s="230"/>
      <c r="J638" s="37"/>
      <c r="K638" s="37"/>
      <c r="L638" s="41"/>
      <c r="M638" s="244"/>
      <c r="N638" s="245"/>
      <c r="O638" s="246"/>
      <c r="P638" s="246"/>
      <c r="Q638" s="246"/>
      <c r="R638" s="246"/>
      <c r="S638" s="246"/>
      <c r="T638" s="247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4" t="s">
        <v>130</v>
      </c>
      <c r="AU638" s="14" t="s">
        <v>134</v>
      </c>
    </row>
    <row r="639" s="2" customFormat="1" ht="6.96" customHeight="1">
      <c r="A639" s="35"/>
      <c r="B639" s="63"/>
      <c r="C639" s="64"/>
      <c r="D639" s="64"/>
      <c r="E639" s="64"/>
      <c r="F639" s="64"/>
      <c r="G639" s="64"/>
      <c r="H639" s="64"/>
      <c r="I639" s="64"/>
      <c r="J639" s="64"/>
      <c r="K639" s="64"/>
      <c r="L639" s="41"/>
      <c r="M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</row>
  </sheetData>
  <sheetProtection sheet="1" autoFilter="0" formatColumns="0" formatRows="0" objects="1" scenarios="1" spinCount="100000" saltValue="ndLmDe3/3TwGY7cRyJIzzhbBp8kXzE+Z1utlFyZP1rpEK3hQ7xVR9hEf/fKKIZdJ82ljpIJhuLPVLPs+SlHcWA==" hashValue="sCdjEeuQ011/q5BLPj6SaK3s69YurotjvCMrF+N2rAfgOczuqj65figau8cvaSaqjZkoBfMF0p8JFXQkZRWb1g==" algorithmName="SHA-512" password="DCCC"/>
  <autoFilter ref="C125:K63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Výměníková stanice 1. máje Distep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1263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ROUND((SUM(BE124:BE399)),  2)</f>
        <v>0</v>
      </c>
      <c r="G33" s="35"/>
      <c r="H33" s="35"/>
      <c r="I33" s="152">
        <v>0.20999999999999999</v>
      </c>
      <c r="J33" s="151">
        <f>ROUND(((SUM(BE124:BE399))*I33),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ROUND((SUM(BF124:BF399)),  2)</f>
        <v>0</v>
      </c>
      <c r="G34" s="35"/>
      <c r="H34" s="35"/>
      <c r="I34" s="152">
        <v>0.14999999999999999</v>
      </c>
      <c r="J34" s="151">
        <f>ROUND(((SUM(BF124:BF399))*I34),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ROUND((SUM(BG124:BG399)),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ROUND((SUM(BH124:BH399)),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ROUND((SUM(BI124:BI399)),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Výměníková stanice 1. máje Distep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350/20_PS1.2 -  Elektro a MaR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1264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1265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1266</v>
      </c>
      <c r="E99" s="179"/>
      <c r="F99" s="179"/>
      <c r="G99" s="179"/>
      <c r="H99" s="179"/>
      <c r="I99" s="179"/>
      <c r="J99" s="180">
        <f>J133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1267</v>
      </c>
      <c r="E100" s="179"/>
      <c r="F100" s="179"/>
      <c r="G100" s="179"/>
      <c r="H100" s="179"/>
      <c r="I100" s="179"/>
      <c r="J100" s="180">
        <f>J149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1268</v>
      </c>
      <c r="E101" s="179"/>
      <c r="F101" s="179"/>
      <c r="G101" s="179"/>
      <c r="H101" s="179"/>
      <c r="I101" s="179"/>
      <c r="J101" s="180">
        <f>J218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6"/>
      <c r="C102" s="177"/>
      <c r="D102" s="178" t="s">
        <v>1269</v>
      </c>
      <c r="E102" s="179"/>
      <c r="F102" s="179"/>
      <c r="G102" s="179"/>
      <c r="H102" s="179"/>
      <c r="I102" s="179"/>
      <c r="J102" s="180">
        <f>J309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6"/>
      <c r="C103" s="177"/>
      <c r="D103" s="178" t="s">
        <v>1270</v>
      </c>
      <c r="E103" s="179"/>
      <c r="F103" s="179"/>
      <c r="G103" s="179"/>
      <c r="H103" s="179"/>
      <c r="I103" s="179"/>
      <c r="J103" s="180">
        <f>J360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6"/>
      <c r="C104" s="177"/>
      <c r="D104" s="178" t="s">
        <v>1271</v>
      </c>
      <c r="E104" s="179"/>
      <c r="F104" s="179"/>
      <c r="G104" s="179"/>
      <c r="H104" s="179"/>
      <c r="I104" s="179"/>
      <c r="J104" s="180">
        <f>J365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Výměníková stanice 1. máje Distep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89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 xml:space="preserve">350/20_PS1.2 -  Elektro a MaR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4. 2. 2021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107</v>
      </c>
      <c r="D123" s="191" t="s">
        <v>58</v>
      </c>
      <c r="E123" s="191" t="s">
        <v>54</v>
      </c>
      <c r="F123" s="191" t="s">
        <v>55</v>
      </c>
      <c r="G123" s="191" t="s">
        <v>108</v>
      </c>
      <c r="H123" s="191" t="s">
        <v>109</v>
      </c>
      <c r="I123" s="191" t="s">
        <v>110</v>
      </c>
      <c r="J123" s="191" t="s">
        <v>93</v>
      </c>
      <c r="K123" s="192" t="s">
        <v>111</v>
      </c>
      <c r="L123" s="193"/>
      <c r="M123" s="97" t="s">
        <v>1</v>
      </c>
      <c r="N123" s="98" t="s">
        <v>37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P125+P133+P149+P218+P309+P360+P365</f>
        <v>0</v>
      </c>
      <c r="Q124" s="101"/>
      <c r="R124" s="196">
        <f>R125+R133+R149+R218+R309+R360+R365</f>
        <v>0</v>
      </c>
      <c r="S124" s="101"/>
      <c r="T124" s="197">
        <f>T125+T133+T149+T218+T309+T360+T365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95</v>
      </c>
      <c r="BK124" s="198">
        <f>BK125+BK133+BK149+BK218+BK309+BK360+BK365</f>
        <v>0</v>
      </c>
    </row>
    <row r="125" s="12" customFormat="1" ht="25.92" customHeight="1">
      <c r="A125" s="12"/>
      <c r="B125" s="199"/>
      <c r="C125" s="200"/>
      <c r="D125" s="201" t="s">
        <v>72</v>
      </c>
      <c r="E125" s="202" t="s">
        <v>81</v>
      </c>
      <c r="F125" s="202" t="s">
        <v>1272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</f>
        <v>0</v>
      </c>
      <c r="Q125" s="207"/>
      <c r="R125" s="208">
        <f>R126</f>
        <v>0</v>
      </c>
      <c r="S125" s="207"/>
      <c r="T125" s="20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81</v>
      </c>
      <c r="AT125" s="211" t="s">
        <v>72</v>
      </c>
      <c r="AU125" s="211" t="s">
        <v>73</v>
      </c>
      <c r="AY125" s="210" t="s">
        <v>121</v>
      </c>
      <c r="BK125" s="212">
        <f>BK126</f>
        <v>0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1273</v>
      </c>
      <c r="F126" s="213" t="s">
        <v>1274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SUM(P127:P132)</f>
        <v>0</v>
      </c>
      <c r="Q126" s="207"/>
      <c r="R126" s="208">
        <f>SUM(R127:R132)</f>
        <v>0</v>
      </c>
      <c r="S126" s="207"/>
      <c r="T126" s="209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81</v>
      </c>
      <c r="AY126" s="210" t="s">
        <v>121</v>
      </c>
      <c r="BK126" s="212">
        <f>SUM(BK127:BK132)</f>
        <v>0</v>
      </c>
    </row>
    <row r="127" s="2" customFormat="1">
      <c r="A127" s="35"/>
      <c r="B127" s="36"/>
      <c r="C127" s="233" t="s">
        <v>81</v>
      </c>
      <c r="D127" s="233" t="s">
        <v>138</v>
      </c>
      <c r="E127" s="234" t="s">
        <v>1275</v>
      </c>
      <c r="F127" s="235" t="s">
        <v>1276</v>
      </c>
      <c r="G127" s="236" t="s">
        <v>232</v>
      </c>
      <c r="H127" s="237">
        <v>1</v>
      </c>
      <c r="I127" s="238"/>
      <c r="J127" s="239">
        <f>ROUND(I127*H127,2)</f>
        <v>0</v>
      </c>
      <c r="K127" s="235" t="s">
        <v>1</v>
      </c>
      <c r="L127" s="240"/>
      <c r="M127" s="241" t="s">
        <v>1</v>
      </c>
      <c r="N127" s="242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233</v>
      </c>
      <c r="AT127" s="226" t="s">
        <v>138</v>
      </c>
      <c r="AU127" s="226" t="s">
        <v>83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81</v>
      </c>
      <c r="BK127" s="227">
        <f>ROUND(I127*H127,2)</f>
        <v>0</v>
      </c>
      <c r="BL127" s="14" t="s">
        <v>234</v>
      </c>
      <c r="BM127" s="226" t="s">
        <v>1277</v>
      </c>
    </row>
    <row r="128" s="2" customFormat="1">
      <c r="A128" s="35"/>
      <c r="B128" s="36"/>
      <c r="C128" s="37"/>
      <c r="D128" s="228" t="s">
        <v>130</v>
      </c>
      <c r="E128" s="37"/>
      <c r="F128" s="229" t="s">
        <v>1276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83</v>
      </c>
    </row>
    <row r="129" s="2" customFormat="1">
      <c r="A129" s="35"/>
      <c r="B129" s="36"/>
      <c r="C129" s="37"/>
      <c r="D129" s="228" t="s">
        <v>427</v>
      </c>
      <c r="E129" s="37"/>
      <c r="F129" s="243" t="s">
        <v>1278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427</v>
      </c>
      <c r="AU129" s="14" t="s">
        <v>83</v>
      </c>
    </row>
    <row r="130" s="2" customFormat="1">
      <c r="A130" s="35"/>
      <c r="B130" s="36"/>
      <c r="C130" s="233" t="s">
        <v>83</v>
      </c>
      <c r="D130" s="233" t="s">
        <v>138</v>
      </c>
      <c r="E130" s="234" t="s">
        <v>1279</v>
      </c>
      <c r="F130" s="235" t="s">
        <v>1280</v>
      </c>
      <c r="G130" s="236" t="s">
        <v>232</v>
      </c>
      <c r="H130" s="237">
        <v>1</v>
      </c>
      <c r="I130" s="238"/>
      <c r="J130" s="239">
        <f>ROUND(I130*H130,2)</f>
        <v>0</v>
      </c>
      <c r="K130" s="235" t="s">
        <v>1</v>
      </c>
      <c r="L130" s="240"/>
      <c r="M130" s="241" t="s">
        <v>1</v>
      </c>
      <c r="N130" s="242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233</v>
      </c>
      <c r="AT130" s="226" t="s">
        <v>138</v>
      </c>
      <c r="AU130" s="226" t="s">
        <v>83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234</v>
      </c>
      <c r="BM130" s="226" t="s">
        <v>1281</v>
      </c>
    </row>
    <row r="131" s="2" customFormat="1">
      <c r="A131" s="35"/>
      <c r="B131" s="36"/>
      <c r="C131" s="37"/>
      <c r="D131" s="228" t="s">
        <v>130</v>
      </c>
      <c r="E131" s="37"/>
      <c r="F131" s="229" t="s">
        <v>1280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130</v>
      </c>
      <c r="AU131" s="14" t="s">
        <v>83</v>
      </c>
    </row>
    <row r="132" s="2" customFormat="1">
      <c r="A132" s="35"/>
      <c r="B132" s="36"/>
      <c r="C132" s="37"/>
      <c r="D132" s="228" t="s">
        <v>427</v>
      </c>
      <c r="E132" s="37"/>
      <c r="F132" s="243" t="s">
        <v>1282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427</v>
      </c>
      <c r="AU132" s="14" t="s">
        <v>83</v>
      </c>
    </row>
    <row r="133" s="12" customFormat="1" ht="25.92" customHeight="1">
      <c r="A133" s="12"/>
      <c r="B133" s="199"/>
      <c r="C133" s="200"/>
      <c r="D133" s="201" t="s">
        <v>72</v>
      </c>
      <c r="E133" s="202" t="s">
        <v>83</v>
      </c>
      <c r="F133" s="202" t="s">
        <v>1283</v>
      </c>
      <c r="G133" s="200"/>
      <c r="H133" s="200"/>
      <c r="I133" s="203"/>
      <c r="J133" s="204">
        <f>BK133</f>
        <v>0</v>
      </c>
      <c r="K133" s="200"/>
      <c r="L133" s="205"/>
      <c r="M133" s="206"/>
      <c r="N133" s="207"/>
      <c r="O133" s="207"/>
      <c r="P133" s="208">
        <f>SUM(P134:P148)</f>
        <v>0</v>
      </c>
      <c r="Q133" s="207"/>
      <c r="R133" s="208">
        <f>SUM(R134:R148)</f>
        <v>0</v>
      </c>
      <c r="S133" s="207"/>
      <c r="T133" s="209">
        <f>SUM(T134:T148)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81</v>
      </c>
      <c r="AT133" s="211" t="s">
        <v>72</v>
      </c>
      <c r="AU133" s="211" t="s">
        <v>73</v>
      </c>
      <c r="AY133" s="210" t="s">
        <v>121</v>
      </c>
      <c r="BK133" s="212">
        <f>SUM(BK134:BK148)</f>
        <v>0</v>
      </c>
    </row>
    <row r="134" s="2" customFormat="1" ht="16.5" customHeight="1">
      <c r="A134" s="35"/>
      <c r="B134" s="36"/>
      <c r="C134" s="215" t="s">
        <v>134</v>
      </c>
      <c r="D134" s="215" t="s">
        <v>124</v>
      </c>
      <c r="E134" s="216" t="s">
        <v>1284</v>
      </c>
      <c r="F134" s="217" t="s">
        <v>1285</v>
      </c>
      <c r="G134" s="218" t="s">
        <v>1286</v>
      </c>
      <c r="H134" s="219">
        <v>1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234</v>
      </c>
      <c r="AT134" s="226" t="s">
        <v>124</v>
      </c>
      <c r="AU134" s="226" t="s">
        <v>81</v>
      </c>
      <c r="AY134" s="14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234</v>
      </c>
      <c r="BM134" s="226" t="s">
        <v>1287</v>
      </c>
    </row>
    <row r="135" s="2" customFormat="1">
      <c r="A135" s="35"/>
      <c r="B135" s="36"/>
      <c r="C135" s="37"/>
      <c r="D135" s="228" t="s">
        <v>130</v>
      </c>
      <c r="E135" s="37"/>
      <c r="F135" s="229" t="s">
        <v>1285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130</v>
      </c>
      <c r="AU135" s="14" t="s">
        <v>81</v>
      </c>
    </row>
    <row r="136" s="2" customFormat="1" ht="16.5" customHeight="1">
      <c r="A136" s="35"/>
      <c r="B136" s="36"/>
      <c r="C136" s="233" t="s">
        <v>128</v>
      </c>
      <c r="D136" s="233" t="s">
        <v>138</v>
      </c>
      <c r="E136" s="234" t="s">
        <v>1288</v>
      </c>
      <c r="F136" s="235" t="s">
        <v>1289</v>
      </c>
      <c r="G136" s="236" t="s">
        <v>1286</v>
      </c>
      <c r="H136" s="237">
        <v>1</v>
      </c>
      <c r="I136" s="238"/>
      <c r="J136" s="239">
        <f>ROUND(I136*H136,2)</f>
        <v>0</v>
      </c>
      <c r="K136" s="235" t="s">
        <v>1</v>
      </c>
      <c r="L136" s="240"/>
      <c r="M136" s="241" t="s">
        <v>1</v>
      </c>
      <c r="N136" s="242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233</v>
      </c>
      <c r="AT136" s="226" t="s">
        <v>138</v>
      </c>
      <c r="AU136" s="226" t="s">
        <v>81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234</v>
      </c>
      <c r="BM136" s="226" t="s">
        <v>1290</v>
      </c>
    </row>
    <row r="137" s="2" customFormat="1">
      <c r="A137" s="35"/>
      <c r="B137" s="36"/>
      <c r="C137" s="37"/>
      <c r="D137" s="228" t="s">
        <v>130</v>
      </c>
      <c r="E137" s="37"/>
      <c r="F137" s="229" t="s">
        <v>1289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130</v>
      </c>
      <c r="AU137" s="14" t="s">
        <v>81</v>
      </c>
    </row>
    <row r="138" s="2" customFormat="1">
      <c r="A138" s="35"/>
      <c r="B138" s="36"/>
      <c r="C138" s="37"/>
      <c r="D138" s="228" t="s">
        <v>427</v>
      </c>
      <c r="E138" s="37"/>
      <c r="F138" s="243" t="s">
        <v>1291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427</v>
      </c>
      <c r="AU138" s="14" t="s">
        <v>81</v>
      </c>
    </row>
    <row r="139" s="2" customFormat="1" ht="16.5" customHeight="1">
      <c r="A139" s="35"/>
      <c r="B139" s="36"/>
      <c r="C139" s="215" t="s">
        <v>144</v>
      </c>
      <c r="D139" s="215" t="s">
        <v>124</v>
      </c>
      <c r="E139" s="216" t="s">
        <v>1292</v>
      </c>
      <c r="F139" s="217" t="s">
        <v>1293</v>
      </c>
      <c r="G139" s="218" t="s">
        <v>1286</v>
      </c>
      <c r="H139" s="219">
        <v>1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234</v>
      </c>
      <c r="AT139" s="226" t="s">
        <v>124</v>
      </c>
      <c r="AU139" s="226" t="s">
        <v>81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234</v>
      </c>
      <c r="BM139" s="226" t="s">
        <v>1294</v>
      </c>
    </row>
    <row r="140" s="2" customFormat="1">
      <c r="A140" s="35"/>
      <c r="B140" s="36"/>
      <c r="C140" s="37"/>
      <c r="D140" s="228" t="s">
        <v>130</v>
      </c>
      <c r="E140" s="37"/>
      <c r="F140" s="229" t="s">
        <v>1293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81</v>
      </c>
    </row>
    <row r="141" s="2" customFormat="1" ht="16.5" customHeight="1">
      <c r="A141" s="35"/>
      <c r="B141" s="36"/>
      <c r="C141" s="233" t="s">
        <v>150</v>
      </c>
      <c r="D141" s="233" t="s">
        <v>138</v>
      </c>
      <c r="E141" s="234" t="s">
        <v>1295</v>
      </c>
      <c r="F141" s="235" t="s">
        <v>1296</v>
      </c>
      <c r="G141" s="236" t="s">
        <v>1286</v>
      </c>
      <c r="H141" s="237">
        <v>1</v>
      </c>
      <c r="I141" s="238"/>
      <c r="J141" s="239">
        <f>ROUND(I141*H141,2)</f>
        <v>0</v>
      </c>
      <c r="K141" s="235" t="s">
        <v>1</v>
      </c>
      <c r="L141" s="240"/>
      <c r="M141" s="241" t="s">
        <v>1</v>
      </c>
      <c r="N141" s="242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233</v>
      </c>
      <c r="AT141" s="226" t="s">
        <v>138</v>
      </c>
      <c r="AU141" s="226" t="s">
        <v>81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234</v>
      </c>
      <c r="BM141" s="226" t="s">
        <v>1297</v>
      </c>
    </row>
    <row r="142" s="2" customFormat="1">
      <c r="A142" s="35"/>
      <c r="B142" s="36"/>
      <c r="C142" s="37"/>
      <c r="D142" s="228" t="s">
        <v>130</v>
      </c>
      <c r="E142" s="37"/>
      <c r="F142" s="229" t="s">
        <v>1296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81</v>
      </c>
    </row>
    <row r="143" s="2" customFormat="1">
      <c r="A143" s="35"/>
      <c r="B143" s="36"/>
      <c r="C143" s="37"/>
      <c r="D143" s="228" t="s">
        <v>427</v>
      </c>
      <c r="E143" s="37"/>
      <c r="F143" s="243" t="s">
        <v>1298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427</v>
      </c>
      <c r="AU143" s="14" t="s">
        <v>81</v>
      </c>
    </row>
    <row r="144" s="2" customFormat="1" ht="16.5" customHeight="1">
      <c r="A144" s="35"/>
      <c r="B144" s="36"/>
      <c r="C144" s="215" t="s">
        <v>155</v>
      </c>
      <c r="D144" s="215" t="s">
        <v>124</v>
      </c>
      <c r="E144" s="216" t="s">
        <v>1299</v>
      </c>
      <c r="F144" s="217" t="s">
        <v>1300</v>
      </c>
      <c r="G144" s="218" t="s">
        <v>1286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234</v>
      </c>
      <c r="AT144" s="226" t="s">
        <v>124</v>
      </c>
      <c r="AU144" s="226" t="s">
        <v>81</v>
      </c>
      <c r="AY144" s="14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234</v>
      </c>
      <c r="BM144" s="226" t="s">
        <v>1301</v>
      </c>
    </row>
    <row r="145" s="2" customFormat="1">
      <c r="A145" s="35"/>
      <c r="B145" s="36"/>
      <c r="C145" s="37"/>
      <c r="D145" s="228" t="s">
        <v>130</v>
      </c>
      <c r="E145" s="37"/>
      <c r="F145" s="229" t="s">
        <v>1300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130</v>
      </c>
      <c r="AU145" s="14" t="s">
        <v>81</v>
      </c>
    </row>
    <row r="146" s="2" customFormat="1" ht="16.5" customHeight="1">
      <c r="A146" s="35"/>
      <c r="B146" s="36"/>
      <c r="C146" s="233" t="s">
        <v>358</v>
      </c>
      <c r="D146" s="233" t="s">
        <v>138</v>
      </c>
      <c r="E146" s="234" t="s">
        <v>1302</v>
      </c>
      <c r="F146" s="235" t="s">
        <v>1303</v>
      </c>
      <c r="G146" s="236" t="s">
        <v>1286</v>
      </c>
      <c r="H146" s="237">
        <v>1</v>
      </c>
      <c r="I146" s="238"/>
      <c r="J146" s="239">
        <f>ROUND(I146*H146,2)</f>
        <v>0</v>
      </c>
      <c r="K146" s="235" t="s">
        <v>1</v>
      </c>
      <c r="L146" s="240"/>
      <c r="M146" s="241" t="s">
        <v>1</v>
      </c>
      <c r="N146" s="242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233</v>
      </c>
      <c r="AT146" s="226" t="s">
        <v>138</v>
      </c>
      <c r="AU146" s="226" t="s">
        <v>81</v>
      </c>
      <c r="AY146" s="14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234</v>
      </c>
      <c r="BM146" s="226" t="s">
        <v>1304</v>
      </c>
    </row>
    <row r="147" s="2" customFormat="1">
      <c r="A147" s="35"/>
      <c r="B147" s="36"/>
      <c r="C147" s="37"/>
      <c r="D147" s="228" t="s">
        <v>130</v>
      </c>
      <c r="E147" s="37"/>
      <c r="F147" s="229" t="s">
        <v>1303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130</v>
      </c>
      <c r="AU147" s="14" t="s">
        <v>81</v>
      </c>
    </row>
    <row r="148" s="2" customFormat="1">
      <c r="A148" s="35"/>
      <c r="B148" s="36"/>
      <c r="C148" s="37"/>
      <c r="D148" s="228" t="s">
        <v>427</v>
      </c>
      <c r="E148" s="37"/>
      <c r="F148" s="243" t="s">
        <v>1305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427</v>
      </c>
      <c r="AU148" s="14" t="s">
        <v>81</v>
      </c>
    </row>
    <row r="149" s="12" customFormat="1" ht="25.92" customHeight="1">
      <c r="A149" s="12"/>
      <c r="B149" s="199"/>
      <c r="C149" s="200"/>
      <c r="D149" s="201" t="s">
        <v>72</v>
      </c>
      <c r="E149" s="202" t="s">
        <v>134</v>
      </c>
      <c r="F149" s="202" t="s">
        <v>1306</v>
      </c>
      <c r="G149" s="200"/>
      <c r="H149" s="200"/>
      <c r="I149" s="203"/>
      <c r="J149" s="204">
        <f>BK149</f>
        <v>0</v>
      </c>
      <c r="K149" s="200"/>
      <c r="L149" s="205"/>
      <c r="M149" s="206"/>
      <c r="N149" s="207"/>
      <c r="O149" s="207"/>
      <c r="P149" s="208">
        <f>SUM(P150:P217)</f>
        <v>0</v>
      </c>
      <c r="Q149" s="207"/>
      <c r="R149" s="208">
        <f>SUM(R150:R217)</f>
        <v>0</v>
      </c>
      <c r="S149" s="207"/>
      <c r="T149" s="209">
        <f>SUM(T150:T217)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81</v>
      </c>
      <c r="AT149" s="211" t="s">
        <v>72</v>
      </c>
      <c r="AU149" s="211" t="s">
        <v>73</v>
      </c>
      <c r="AY149" s="210" t="s">
        <v>121</v>
      </c>
      <c r="BK149" s="212">
        <f>SUM(BK150:BK217)</f>
        <v>0</v>
      </c>
    </row>
    <row r="150" s="2" customFormat="1" ht="16.5" customHeight="1">
      <c r="A150" s="35"/>
      <c r="B150" s="36"/>
      <c r="C150" s="215" t="s">
        <v>165</v>
      </c>
      <c r="D150" s="215" t="s">
        <v>124</v>
      </c>
      <c r="E150" s="216" t="s">
        <v>1307</v>
      </c>
      <c r="F150" s="217" t="s">
        <v>1308</v>
      </c>
      <c r="G150" s="218" t="s">
        <v>147</v>
      </c>
      <c r="H150" s="219">
        <v>466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234</v>
      </c>
      <c r="AT150" s="226" t="s">
        <v>124</v>
      </c>
      <c r="AU150" s="226" t="s">
        <v>81</v>
      </c>
      <c r="AY150" s="14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234</v>
      </c>
      <c r="BM150" s="226" t="s">
        <v>1309</v>
      </c>
    </row>
    <row r="151" s="2" customFormat="1">
      <c r="A151" s="35"/>
      <c r="B151" s="36"/>
      <c r="C151" s="37"/>
      <c r="D151" s="228" t="s">
        <v>130</v>
      </c>
      <c r="E151" s="37"/>
      <c r="F151" s="229" t="s">
        <v>1308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130</v>
      </c>
      <c r="AU151" s="14" t="s">
        <v>81</v>
      </c>
    </row>
    <row r="152" s="2" customFormat="1" ht="16.5" customHeight="1">
      <c r="A152" s="35"/>
      <c r="B152" s="36"/>
      <c r="C152" s="233" t="s">
        <v>170</v>
      </c>
      <c r="D152" s="233" t="s">
        <v>138</v>
      </c>
      <c r="E152" s="234" t="s">
        <v>1310</v>
      </c>
      <c r="F152" s="235" t="s">
        <v>1311</v>
      </c>
      <c r="G152" s="236" t="s">
        <v>147</v>
      </c>
      <c r="H152" s="237">
        <v>466</v>
      </c>
      <c r="I152" s="238"/>
      <c r="J152" s="239">
        <f>ROUND(I152*H152,2)</f>
        <v>0</v>
      </c>
      <c r="K152" s="235" t="s">
        <v>1</v>
      </c>
      <c r="L152" s="240"/>
      <c r="M152" s="241" t="s">
        <v>1</v>
      </c>
      <c r="N152" s="242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233</v>
      </c>
      <c r="AT152" s="226" t="s">
        <v>138</v>
      </c>
      <c r="AU152" s="226" t="s">
        <v>81</v>
      </c>
      <c r="AY152" s="14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234</v>
      </c>
      <c r="BM152" s="226" t="s">
        <v>1312</v>
      </c>
    </row>
    <row r="153" s="2" customFormat="1">
      <c r="A153" s="35"/>
      <c r="B153" s="36"/>
      <c r="C153" s="37"/>
      <c r="D153" s="228" t="s">
        <v>130</v>
      </c>
      <c r="E153" s="37"/>
      <c r="F153" s="229" t="s">
        <v>1311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130</v>
      </c>
      <c r="AU153" s="14" t="s">
        <v>81</v>
      </c>
    </row>
    <row r="154" s="2" customFormat="1" ht="16.5" customHeight="1">
      <c r="A154" s="35"/>
      <c r="B154" s="36"/>
      <c r="C154" s="215" t="s">
        <v>254</v>
      </c>
      <c r="D154" s="215" t="s">
        <v>124</v>
      </c>
      <c r="E154" s="216" t="s">
        <v>1313</v>
      </c>
      <c r="F154" s="217" t="s">
        <v>1314</v>
      </c>
      <c r="G154" s="218" t="s">
        <v>147</v>
      </c>
      <c r="H154" s="219">
        <v>62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234</v>
      </c>
      <c r="AT154" s="226" t="s">
        <v>124</v>
      </c>
      <c r="AU154" s="226" t="s">
        <v>81</v>
      </c>
      <c r="AY154" s="14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234</v>
      </c>
      <c r="BM154" s="226" t="s">
        <v>1315</v>
      </c>
    </row>
    <row r="155" s="2" customFormat="1">
      <c r="A155" s="35"/>
      <c r="B155" s="36"/>
      <c r="C155" s="37"/>
      <c r="D155" s="228" t="s">
        <v>130</v>
      </c>
      <c r="E155" s="37"/>
      <c r="F155" s="229" t="s">
        <v>1314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130</v>
      </c>
      <c r="AU155" s="14" t="s">
        <v>81</v>
      </c>
    </row>
    <row r="156" s="2" customFormat="1" ht="16.5" customHeight="1">
      <c r="A156" s="35"/>
      <c r="B156" s="36"/>
      <c r="C156" s="233" t="s">
        <v>258</v>
      </c>
      <c r="D156" s="233" t="s">
        <v>138</v>
      </c>
      <c r="E156" s="234" t="s">
        <v>1316</v>
      </c>
      <c r="F156" s="235" t="s">
        <v>1317</v>
      </c>
      <c r="G156" s="236" t="s">
        <v>147</v>
      </c>
      <c r="H156" s="237">
        <v>62</v>
      </c>
      <c r="I156" s="238"/>
      <c r="J156" s="239">
        <f>ROUND(I156*H156,2)</f>
        <v>0</v>
      </c>
      <c r="K156" s="235" t="s">
        <v>1</v>
      </c>
      <c r="L156" s="240"/>
      <c r="M156" s="241" t="s">
        <v>1</v>
      </c>
      <c r="N156" s="242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233</v>
      </c>
      <c r="AT156" s="226" t="s">
        <v>138</v>
      </c>
      <c r="AU156" s="226" t="s">
        <v>81</v>
      </c>
      <c r="AY156" s="14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234</v>
      </c>
      <c r="BM156" s="226" t="s">
        <v>1318</v>
      </c>
    </row>
    <row r="157" s="2" customFormat="1">
      <c r="A157" s="35"/>
      <c r="B157" s="36"/>
      <c r="C157" s="37"/>
      <c r="D157" s="228" t="s">
        <v>130</v>
      </c>
      <c r="E157" s="37"/>
      <c r="F157" s="229" t="s">
        <v>1317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130</v>
      </c>
      <c r="AU157" s="14" t="s">
        <v>81</v>
      </c>
    </row>
    <row r="158" s="2" customFormat="1" ht="16.5" customHeight="1">
      <c r="A158" s="35"/>
      <c r="B158" s="36"/>
      <c r="C158" s="215" t="s">
        <v>263</v>
      </c>
      <c r="D158" s="215" t="s">
        <v>124</v>
      </c>
      <c r="E158" s="216" t="s">
        <v>1319</v>
      </c>
      <c r="F158" s="217" t="s">
        <v>1320</v>
      </c>
      <c r="G158" s="218" t="s">
        <v>147</v>
      </c>
      <c r="H158" s="219">
        <v>798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234</v>
      </c>
      <c r="AT158" s="226" t="s">
        <v>124</v>
      </c>
      <c r="AU158" s="226" t="s">
        <v>81</v>
      </c>
      <c r="AY158" s="14" t="s">
        <v>121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234</v>
      </c>
      <c r="BM158" s="226" t="s">
        <v>1321</v>
      </c>
    </row>
    <row r="159" s="2" customFormat="1">
      <c r="A159" s="35"/>
      <c r="B159" s="36"/>
      <c r="C159" s="37"/>
      <c r="D159" s="228" t="s">
        <v>130</v>
      </c>
      <c r="E159" s="37"/>
      <c r="F159" s="229" t="s">
        <v>1320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130</v>
      </c>
      <c r="AU159" s="14" t="s">
        <v>81</v>
      </c>
    </row>
    <row r="160" s="2" customFormat="1" ht="16.5" customHeight="1">
      <c r="A160" s="35"/>
      <c r="B160" s="36"/>
      <c r="C160" s="233" t="s">
        <v>267</v>
      </c>
      <c r="D160" s="233" t="s">
        <v>138</v>
      </c>
      <c r="E160" s="234" t="s">
        <v>1322</v>
      </c>
      <c r="F160" s="235" t="s">
        <v>1323</v>
      </c>
      <c r="G160" s="236" t="s">
        <v>147</v>
      </c>
      <c r="H160" s="237">
        <v>798</v>
      </c>
      <c r="I160" s="238"/>
      <c r="J160" s="239">
        <f>ROUND(I160*H160,2)</f>
        <v>0</v>
      </c>
      <c r="K160" s="235" t="s">
        <v>1</v>
      </c>
      <c r="L160" s="240"/>
      <c r="M160" s="241" t="s">
        <v>1</v>
      </c>
      <c r="N160" s="242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233</v>
      </c>
      <c r="AT160" s="226" t="s">
        <v>138</v>
      </c>
      <c r="AU160" s="226" t="s">
        <v>81</v>
      </c>
      <c r="AY160" s="14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234</v>
      </c>
      <c r="BM160" s="226" t="s">
        <v>1324</v>
      </c>
    </row>
    <row r="161" s="2" customFormat="1">
      <c r="A161" s="35"/>
      <c r="B161" s="36"/>
      <c r="C161" s="37"/>
      <c r="D161" s="228" t="s">
        <v>130</v>
      </c>
      <c r="E161" s="37"/>
      <c r="F161" s="229" t="s">
        <v>1323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130</v>
      </c>
      <c r="AU161" s="14" t="s">
        <v>81</v>
      </c>
    </row>
    <row r="162" s="2" customFormat="1" ht="16.5" customHeight="1">
      <c r="A162" s="35"/>
      <c r="B162" s="36"/>
      <c r="C162" s="215" t="s">
        <v>271</v>
      </c>
      <c r="D162" s="215" t="s">
        <v>124</v>
      </c>
      <c r="E162" s="216" t="s">
        <v>1325</v>
      </c>
      <c r="F162" s="217" t="s">
        <v>1320</v>
      </c>
      <c r="G162" s="218" t="s">
        <v>147</v>
      </c>
      <c r="H162" s="219">
        <v>516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234</v>
      </c>
      <c r="AT162" s="226" t="s">
        <v>124</v>
      </c>
      <c r="AU162" s="226" t="s">
        <v>81</v>
      </c>
      <c r="AY162" s="14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234</v>
      </c>
      <c r="BM162" s="226" t="s">
        <v>1326</v>
      </c>
    </row>
    <row r="163" s="2" customFormat="1">
      <c r="A163" s="35"/>
      <c r="B163" s="36"/>
      <c r="C163" s="37"/>
      <c r="D163" s="228" t="s">
        <v>130</v>
      </c>
      <c r="E163" s="37"/>
      <c r="F163" s="229" t="s">
        <v>1320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130</v>
      </c>
      <c r="AU163" s="14" t="s">
        <v>81</v>
      </c>
    </row>
    <row r="164" s="2" customFormat="1" ht="16.5" customHeight="1">
      <c r="A164" s="35"/>
      <c r="B164" s="36"/>
      <c r="C164" s="233" t="s">
        <v>233</v>
      </c>
      <c r="D164" s="233" t="s">
        <v>138</v>
      </c>
      <c r="E164" s="234" t="s">
        <v>1327</v>
      </c>
      <c r="F164" s="235" t="s">
        <v>1328</v>
      </c>
      <c r="G164" s="236" t="s">
        <v>147</v>
      </c>
      <c r="H164" s="237">
        <v>516</v>
      </c>
      <c r="I164" s="238"/>
      <c r="J164" s="239">
        <f>ROUND(I164*H164,2)</f>
        <v>0</v>
      </c>
      <c r="K164" s="235" t="s">
        <v>1</v>
      </c>
      <c r="L164" s="240"/>
      <c r="M164" s="241" t="s">
        <v>1</v>
      </c>
      <c r="N164" s="242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233</v>
      </c>
      <c r="AT164" s="226" t="s">
        <v>138</v>
      </c>
      <c r="AU164" s="226" t="s">
        <v>81</v>
      </c>
      <c r="AY164" s="14" t="s">
        <v>121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234</v>
      </c>
      <c r="BM164" s="226" t="s">
        <v>1329</v>
      </c>
    </row>
    <row r="165" s="2" customFormat="1">
      <c r="A165" s="35"/>
      <c r="B165" s="36"/>
      <c r="C165" s="37"/>
      <c r="D165" s="228" t="s">
        <v>130</v>
      </c>
      <c r="E165" s="37"/>
      <c r="F165" s="229" t="s">
        <v>1328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130</v>
      </c>
      <c r="AU165" s="14" t="s">
        <v>81</v>
      </c>
    </row>
    <row r="166" s="2" customFormat="1" ht="16.5" customHeight="1">
      <c r="A166" s="35"/>
      <c r="B166" s="36"/>
      <c r="C166" s="215" t="s">
        <v>278</v>
      </c>
      <c r="D166" s="215" t="s">
        <v>124</v>
      </c>
      <c r="E166" s="216" t="s">
        <v>1330</v>
      </c>
      <c r="F166" s="217" t="s">
        <v>1320</v>
      </c>
      <c r="G166" s="218" t="s">
        <v>147</v>
      </c>
      <c r="H166" s="219">
        <v>102</v>
      </c>
      <c r="I166" s="220"/>
      <c r="J166" s="221">
        <f>ROUND(I166*H166,2)</f>
        <v>0</v>
      </c>
      <c r="K166" s="217" t="s">
        <v>1</v>
      </c>
      <c r="L166" s="41"/>
      <c r="M166" s="222" t="s">
        <v>1</v>
      </c>
      <c r="N166" s="223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234</v>
      </c>
      <c r="AT166" s="226" t="s">
        <v>124</v>
      </c>
      <c r="AU166" s="226" t="s">
        <v>81</v>
      </c>
      <c r="AY166" s="14" t="s">
        <v>121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234</v>
      </c>
      <c r="BM166" s="226" t="s">
        <v>1331</v>
      </c>
    </row>
    <row r="167" s="2" customFormat="1">
      <c r="A167" s="35"/>
      <c r="B167" s="36"/>
      <c r="C167" s="37"/>
      <c r="D167" s="228" t="s">
        <v>130</v>
      </c>
      <c r="E167" s="37"/>
      <c r="F167" s="229" t="s">
        <v>1320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130</v>
      </c>
      <c r="AU167" s="14" t="s">
        <v>81</v>
      </c>
    </row>
    <row r="168" s="2" customFormat="1" ht="16.5" customHeight="1">
      <c r="A168" s="35"/>
      <c r="B168" s="36"/>
      <c r="C168" s="233" t="s">
        <v>282</v>
      </c>
      <c r="D168" s="233" t="s">
        <v>138</v>
      </c>
      <c r="E168" s="234" t="s">
        <v>1332</v>
      </c>
      <c r="F168" s="235" t="s">
        <v>1333</v>
      </c>
      <c r="G168" s="236" t="s">
        <v>147</v>
      </c>
      <c r="H168" s="237">
        <v>102</v>
      </c>
      <c r="I168" s="238"/>
      <c r="J168" s="239">
        <f>ROUND(I168*H168,2)</f>
        <v>0</v>
      </c>
      <c r="K168" s="235" t="s">
        <v>1</v>
      </c>
      <c r="L168" s="240"/>
      <c r="M168" s="241" t="s">
        <v>1</v>
      </c>
      <c r="N168" s="242" t="s">
        <v>38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233</v>
      </c>
      <c r="AT168" s="226" t="s">
        <v>138</v>
      </c>
      <c r="AU168" s="226" t="s">
        <v>81</v>
      </c>
      <c r="AY168" s="14" t="s">
        <v>121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234</v>
      </c>
      <c r="BM168" s="226" t="s">
        <v>1334</v>
      </c>
    </row>
    <row r="169" s="2" customFormat="1">
      <c r="A169" s="35"/>
      <c r="B169" s="36"/>
      <c r="C169" s="37"/>
      <c r="D169" s="228" t="s">
        <v>130</v>
      </c>
      <c r="E169" s="37"/>
      <c r="F169" s="229" t="s">
        <v>1333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130</v>
      </c>
      <c r="AU169" s="14" t="s">
        <v>81</v>
      </c>
    </row>
    <row r="170" s="2" customFormat="1" ht="16.5" customHeight="1">
      <c r="A170" s="35"/>
      <c r="B170" s="36"/>
      <c r="C170" s="215" t="s">
        <v>286</v>
      </c>
      <c r="D170" s="215" t="s">
        <v>124</v>
      </c>
      <c r="E170" s="216" t="s">
        <v>1335</v>
      </c>
      <c r="F170" s="217" t="s">
        <v>1336</v>
      </c>
      <c r="G170" s="218" t="s">
        <v>147</v>
      </c>
      <c r="H170" s="219">
        <v>56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234</v>
      </c>
      <c r="AT170" s="226" t="s">
        <v>124</v>
      </c>
      <c r="AU170" s="226" t="s">
        <v>81</v>
      </c>
      <c r="AY170" s="14" t="s">
        <v>121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234</v>
      </c>
      <c r="BM170" s="226" t="s">
        <v>1337</v>
      </c>
    </row>
    <row r="171" s="2" customFormat="1">
      <c r="A171" s="35"/>
      <c r="B171" s="36"/>
      <c r="C171" s="37"/>
      <c r="D171" s="228" t="s">
        <v>130</v>
      </c>
      <c r="E171" s="37"/>
      <c r="F171" s="229" t="s">
        <v>1336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130</v>
      </c>
      <c r="AU171" s="14" t="s">
        <v>81</v>
      </c>
    </row>
    <row r="172" s="2" customFormat="1" ht="16.5" customHeight="1">
      <c r="A172" s="35"/>
      <c r="B172" s="36"/>
      <c r="C172" s="233" t="s">
        <v>290</v>
      </c>
      <c r="D172" s="233" t="s">
        <v>138</v>
      </c>
      <c r="E172" s="234" t="s">
        <v>1338</v>
      </c>
      <c r="F172" s="235" t="s">
        <v>1339</v>
      </c>
      <c r="G172" s="236" t="s">
        <v>147</v>
      </c>
      <c r="H172" s="237">
        <v>56</v>
      </c>
      <c r="I172" s="238"/>
      <c r="J172" s="239">
        <f>ROUND(I172*H172,2)</f>
        <v>0</v>
      </c>
      <c r="K172" s="235" t="s">
        <v>1</v>
      </c>
      <c r="L172" s="240"/>
      <c r="M172" s="241" t="s">
        <v>1</v>
      </c>
      <c r="N172" s="242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233</v>
      </c>
      <c r="AT172" s="226" t="s">
        <v>138</v>
      </c>
      <c r="AU172" s="226" t="s">
        <v>81</v>
      </c>
      <c r="AY172" s="14" t="s">
        <v>121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81</v>
      </c>
      <c r="BK172" s="227">
        <f>ROUND(I172*H172,2)</f>
        <v>0</v>
      </c>
      <c r="BL172" s="14" t="s">
        <v>234</v>
      </c>
      <c r="BM172" s="226" t="s">
        <v>1340</v>
      </c>
    </row>
    <row r="173" s="2" customFormat="1">
      <c r="A173" s="35"/>
      <c r="B173" s="36"/>
      <c r="C173" s="37"/>
      <c r="D173" s="228" t="s">
        <v>130</v>
      </c>
      <c r="E173" s="37"/>
      <c r="F173" s="229" t="s">
        <v>1339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130</v>
      </c>
      <c r="AU173" s="14" t="s">
        <v>81</v>
      </c>
    </row>
    <row r="174" s="2" customFormat="1" ht="16.5" customHeight="1">
      <c r="A174" s="35"/>
      <c r="B174" s="36"/>
      <c r="C174" s="215" t="s">
        <v>294</v>
      </c>
      <c r="D174" s="215" t="s">
        <v>124</v>
      </c>
      <c r="E174" s="216" t="s">
        <v>1341</v>
      </c>
      <c r="F174" s="217" t="s">
        <v>1342</v>
      </c>
      <c r="G174" s="218" t="s">
        <v>147</v>
      </c>
      <c r="H174" s="219">
        <v>400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234</v>
      </c>
      <c r="AT174" s="226" t="s">
        <v>124</v>
      </c>
      <c r="AU174" s="226" t="s">
        <v>81</v>
      </c>
      <c r="AY174" s="14" t="s">
        <v>121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234</v>
      </c>
      <c r="BM174" s="226" t="s">
        <v>1343</v>
      </c>
    </row>
    <row r="175" s="2" customFormat="1">
      <c r="A175" s="35"/>
      <c r="B175" s="36"/>
      <c r="C175" s="37"/>
      <c r="D175" s="228" t="s">
        <v>130</v>
      </c>
      <c r="E175" s="37"/>
      <c r="F175" s="229" t="s">
        <v>1342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130</v>
      </c>
      <c r="AU175" s="14" t="s">
        <v>81</v>
      </c>
    </row>
    <row r="176" s="2" customFormat="1" ht="16.5" customHeight="1">
      <c r="A176" s="35"/>
      <c r="B176" s="36"/>
      <c r="C176" s="233" t="s">
        <v>299</v>
      </c>
      <c r="D176" s="233" t="s">
        <v>138</v>
      </c>
      <c r="E176" s="234" t="s">
        <v>1344</v>
      </c>
      <c r="F176" s="235" t="s">
        <v>1345</v>
      </c>
      <c r="G176" s="236" t="s">
        <v>147</v>
      </c>
      <c r="H176" s="237">
        <v>400</v>
      </c>
      <c r="I176" s="238"/>
      <c r="J176" s="239">
        <f>ROUND(I176*H176,2)</f>
        <v>0</v>
      </c>
      <c r="K176" s="235" t="s">
        <v>1</v>
      </c>
      <c r="L176" s="240"/>
      <c r="M176" s="241" t="s">
        <v>1</v>
      </c>
      <c r="N176" s="242" t="s">
        <v>38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233</v>
      </c>
      <c r="AT176" s="226" t="s">
        <v>138</v>
      </c>
      <c r="AU176" s="226" t="s">
        <v>81</v>
      </c>
      <c r="AY176" s="14" t="s">
        <v>121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81</v>
      </c>
      <c r="BK176" s="227">
        <f>ROUND(I176*H176,2)</f>
        <v>0</v>
      </c>
      <c r="BL176" s="14" t="s">
        <v>234</v>
      </c>
      <c r="BM176" s="226" t="s">
        <v>1346</v>
      </c>
    </row>
    <row r="177" s="2" customFormat="1">
      <c r="A177" s="35"/>
      <c r="B177" s="36"/>
      <c r="C177" s="37"/>
      <c r="D177" s="228" t="s">
        <v>130</v>
      </c>
      <c r="E177" s="37"/>
      <c r="F177" s="229" t="s">
        <v>1345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130</v>
      </c>
      <c r="AU177" s="14" t="s">
        <v>81</v>
      </c>
    </row>
    <row r="178" s="2" customFormat="1" ht="16.5" customHeight="1">
      <c r="A178" s="35"/>
      <c r="B178" s="36"/>
      <c r="C178" s="215" t="s">
        <v>303</v>
      </c>
      <c r="D178" s="215" t="s">
        <v>124</v>
      </c>
      <c r="E178" s="216" t="s">
        <v>1347</v>
      </c>
      <c r="F178" s="217" t="s">
        <v>1342</v>
      </c>
      <c r="G178" s="218" t="s">
        <v>147</v>
      </c>
      <c r="H178" s="219">
        <v>200</v>
      </c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234</v>
      </c>
      <c r="AT178" s="226" t="s">
        <v>124</v>
      </c>
      <c r="AU178" s="226" t="s">
        <v>81</v>
      </c>
      <c r="AY178" s="14" t="s">
        <v>121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234</v>
      </c>
      <c r="BM178" s="226" t="s">
        <v>1348</v>
      </c>
    </row>
    <row r="179" s="2" customFormat="1">
      <c r="A179" s="35"/>
      <c r="B179" s="36"/>
      <c r="C179" s="37"/>
      <c r="D179" s="228" t="s">
        <v>130</v>
      </c>
      <c r="E179" s="37"/>
      <c r="F179" s="229" t="s">
        <v>1342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130</v>
      </c>
      <c r="AU179" s="14" t="s">
        <v>81</v>
      </c>
    </row>
    <row r="180" s="2" customFormat="1" ht="16.5" customHeight="1">
      <c r="A180" s="35"/>
      <c r="B180" s="36"/>
      <c r="C180" s="233" t="s">
        <v>308</v>
      </c>
      <c r="D180" s="233" t="s">
        <v>138</v>
      </c>
      <c r="E180" s="234" t="s">
        <v>1349</v>
      </c>
      <c r="F180" s="235" t="s">
        <v>1350</v>
      </c>
      <c r="G180" s="236" t="s">
        <v>147</v>
      </c>
      <c r="H180" s="237">
        <v>200</v>
      </c>
      <c r="I180" s="238"/>
      <c r="J180" s="239">
        <f>ROUND(I180*H180,2)</f>
        <v>0</v>
      </c>
      <c r="K180" s="235" t="s">
        <v>1</v>
      </c>
      <c r="L180" s="240"/>
      <c r="M180" s="241" t="s">
        <v>1</v>
      </c>
      <c r="N180" s="242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233</v>
      </c>
      <c r="AT180" s="226" t="s">
        <v>138</v>
      </c>
      <c r="AU180" s="226" t="s">
        <v>81</v>
      </c>
      <c r="AY180" s="14" t="s">
        <v>121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81</v>
      </c>
      <c r="BK180" s="227">
        <f>ROUND(I180*H180,2)</f>
        <v>0</v>
      </c>
      <c r="BL180" s="14" t="s">
        <v>234</v>
      </c>
      <c r="BM180" s="226" t="s">
        <v>1351</v>
      </c>
    </row>
    <row r="181" s="2" customFormat="1">
      <c r="A181" s="35"/>
      <c r="B181" s="36"/>
      <c r="C181" s="37"/>
      <c r="D181" s="228" t="s">
        <v>130</v>
      </c>
      <c r="E181" s="37"/>
      <c r="F181" s="229" t="s">
        <v>1350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130</v>
      </c>
      <c r="AU181" s="14" t="s">
        <v>81</v>
      </c>
    </row>
    <row r="182" s="2" customFormat="1" ht="16.5" customHeight="1">
      <c r="A182" s="35"/>
      <c r="B182" s="36"/>
      <c r="C182" s="215" t="s">
        <v>312</v>
      </c>
      <c r="D182" s="215" t="s">
        <v>124</v>
      </c>
      <c r="E182" s="216" t="s">
        <v>1352</v>
      </c>
      <c r="F182" s="217" t="s">
        <v>1342</v>
      </c>
      <c r="G182" s="218" t="s">
        <v>147</v>
      </c>
      <c r="H182" s="219">
        <v>100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234</v>
      </c>
      <c r="AT182" s="226" t="s">
        <v>124</v>
      </c>
      <c r="AU182" s="226" t="s">
        <v>81</v>
      </c>
      <c r="AY182" s="14" t="s">
        <v>121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234</v>
      </c>
      <c r="BM182" s="226" t="s">
        <v>1353</v>
      </c>
    </row>
    <row r="183" s="2" customFormat="1">
      <c r="A183" s="35"/>
      <c r="B183" s="36"/>
      <c r="C183" s="37"/>
      <c r="D183" s="228" t="s">
        <v>130</v>
      </c>
      <c r="E183" s="37"/>
      <c r="F183" s="229" t="s">
        <v>1342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130</v>
      </c>
      <c r="AU183" s="14" t="s">
        <v>81</v>
      </c>
    </row>
    <row r="184" s="2" customFormat="1" ht="16.5" customHeight="1">
      <c r="A184" s="35"/>
      <c r="B184" s="36"/>
      <c r="C184" s="233" t="s">
        <v>316</v>
      </c>
      <c r="D184" s="233" t="s">
        <v>138</v>
      </c>
      <c r="E184" s="234" t="s">
        <v>1354</v>
      </c>
      <c r="F184" s="235" t="s">
        <v>1355</v>
      </c>
      <c r="G184" s="236" t="s">
        <v>147</v>
      </c>
      <c r="H184" s="237">
        <v>100</v>
      </c>
      <c r="I184" s="238"/>
      <c r="J184" s="239">
        <f>ROUND(I184*H184,2)</f>
        <v>0</v>
      </c>
      <c r="K184" s="235" t="s">
        <v>1</v>
      </c>
      <c r="L184" s="240"/>
      <c r="M184" s="241" t="s">
        <v>1</v>
      </c>
      <c r="N184" s="242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233</v>
      </c>
      <c r="AT184" s="226" t="s">
        <v>138</v>
      </c>
      <c r="AU184" s="226" t="s">
        <v>81</v>
      </c>
      <c r="AY184" s="14" t="s">
        <v>121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234</v>
      </c>
      <c r="BM184" s="226" t="s">
        <v>1356</v>
      </c>
    </row>
    <row r="185" s="2" customFormat="1">
      <c r="A185" s="35"/>
      <c r="B185" s="36"/>
      <c r="C185" s="37"/>
      <c r="D185" s="228" t="s">
        <v>130</v>
      </c>
      <c r="E185" s="37"/>
      <c r="F185" s="229" t="s">
        <v>1355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130</v>
      </c>
      <c r="AU185" s="14" t="s">
        <v>81</v>
      </c>
    </row>
    <row r="186" s="2" customFormat="1" ht="16.5" customHeight="1">
      <c r="A186" s="35"/>
      <c r="B186" s="36"/>
      <c r="C186" s="215" t="s">
        <v>175</v>
      </c>
      <c r="D186" s="215" t="s">
        <v>124</v>
      </c>
      <c r="E186" s="216" t="s">
        <v>1357</v>
      </c>
      <c r="F186" s="217" t="s">
        <v>1308</v>
      </c>
      <c r="G186" s="218" t="s">
        <v>147</v>
      </c>
      <c r="H186" s="219">
        <v>220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234</v>
      </c>
      <c r="AT186" s="226" t="s">
        <v>124</v>
      </c>
      <c r="AU186" s="226" t="s">
        <v>81</v>
      </c>
      <c r="AY186" s="14" t="s">
        <v>121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234</v>
      </c>
      <c r="BM186" s="226" t="s">
        <v>1358</v>
      </c>
    </row>
    <row r="187" s="2" customFormat="1">
      <c r="A187" s="35"/>
      <c r="B187" s="36"/>
      <c r="C187" s="37"/>
      <c r="D187" s="228" t="s">
        <v>130</v>
      </c>
      <c r="E187" s="37"/>
      <c r="F187" s="229" t="s">
        <v>1308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130</v>
      </c>
      <c r="AU187" s="14" t="s">
        <v>81</v>
      </c>
    </row>
    <row r="188" s="2" customFormat="1" ht="16.5" customHeight="1">
      <c r="A188" s="35"/>
      <c r="B188" s="36"/>
      <c r="C188" s="233" t="s">
        <v>1359</v>
      </c>
      <c r="D188" s="233" t="s">
        <v>138</v>
      </c>
      <c r="E188" s="234" t="s">
        <v>1360</v>
      </c>
      <c r="F188" s="235" t="s">
        <v>1361</v>
      </c>
      <c r="G188" s="236" t="s">
        <v>147</v>
      </c>
      <c r="H188" s="237">
        <v>220</v>
      </c>
      <c r="I188" s="238"/>
      <c r="J188" s="239">
        <f>ROUND(I188*H188,2)</f>
        <v>0</v>
      </c>
      <c r="K188" s="235" t="s">
        <v>1</v>
      </c>
      <c r="L188" s="240"/>
      <c r="M188" s="241" t="s">
        <v>1</v>
      </c>
      <c r="N188" s="242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233</v>
      </c>
      <c r="AT188" s="226" t="s">
        <v>138</v>
      </c>
      <c r="AU188" s="226" t="s">
        <v>81</v>
      </c>
      <c r="AY188" s="14" t="s">
        <v>121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234</v>
      </c>
      <c r="BM188" s="226" t="s">
        <v>1362</v>
      </c>
    </row>
    <row r="189" s="2" customFormat="1">
      <c r="A189" s="35"/>
      <c r="B189" s="36"/>
      <c r="C189" s="37"/>
      <c r="D189" s="228" t="s">
        <v>130</v>
      </c>
      <c r="E189" s="37"/>
      <c r="F189" s="229" t="s">
        <v>1361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130</v>
      </c>
      <c r="AU189" s="14" t="s">
        <v>81</v>
      </c>
    </row>
    <row r="190" s="2" customFormat="1" ht="16.5" customHeight="1">
      <c r="A190" s="35"/>
      <c r="B190" s="36"/>
      <c r="C190" s="215" t="s">
        <v>185</v>
      </c>
      <c r="D190" s="215" t="s">
        <v>124</v>
      </c>
      <c r="E190" s="216" t="s">
        <v>1363</v>
      </c>
      <c r="F190" s="217" t="s">
        <v>1308</v>
      </c>
      <c r="G190" s="218" t="s">
        <v>147</v>
      </c>
      <c r="H190" s="219">
        <v>92</v>
      </c>
      <c r="I190" s="220"/>
      <c r="J190" s="221">
        <f>ROUND(I190*H190,2)</f>
        <v>0</v>
      </c>
      <c r="K190" s="217" t="s">
        <v>1</v>
      </c>
      <c r="L190" s="41"/>
      <c r="M190" s="222" t="s">
        <v>1</v>
      </c>
      <c r="N190" s="223" t="s">
        <v>38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234</v>
      </c>
      <c r="AT190" s="226" t="s">
        <v>124</v>
      </c>
      <c r="AU190" s="226" t="s">
        <v>81</v>
      </c>
      <c r="AY190" s="14" t="s">
        <v>121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81</v>
      </c>
      <c r="BK190" s="227">
        <f>ROUND(I190*H190,2)</f>
        <v>0</v>
      </c>
      <c r="BL190" s="14" t="s">
        <v>234</v>
      </c>
      <c r="BM190" s="226" t="s">
        <v>1364</v>
      </c>
    </row>
    <row r="191" s="2" customFormat="1">
      <c r="A191" s="35"/>
      <c r="B191" s="36"/>
      <c r="C191" s="37"/>
      <c r="D191" s="228" t="s">
        <v>130</v>
      </c>
      <c r="E191" s="37"/>
      <c r="F191" s="229" t="s">
        <v>1308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130</v>
      </c>
      <c r="AU191" s="14" t="s">
        <v>81</v>
      </c>
    </row>
    <row r="192" s="2" customFormat="1" ht="16.5" customHeight="1">
      <c r="A192" s="35"/>
      <c r="B192" s="36"/>
      <c r="C192" s="233" t="s">
        <v>190</v>
      </c>
      <c r="D192" s="233" t="s">
        <v>138</v>
      </c>
      <c r="E192" s="234" t="s">
        <v>1365</v>
      </c>
      <c r="F192" s="235" t="s">
        <v>1366</v>
      </c>
      <c r="G192" s="236" t="s">
        <v>147</v>
      </c>
      <c r="H192" s="237">
        <v>92</v>
      </c>
      <c r="I192" s="238"/>
      <c r="J192" s="239">
        <f>ROUND(I192*H192,2)</f>
        <v>0</v>
      </c>
      <c r="K192" s="235" t="s">
        <v>1</v>
      </c>
      <c r="L192" s="240"/>
      <c r="M192" s="241" t="s">
        <v>1</v>
      </c>
      <c r="N192" s="242" t="s">
        <v>38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233</v>
      </c>
      <c r="AT192" s="226" t="s">
        <v>138</v>
      </c>
      <c r="AU192" s="226" t="s">
        <v>81</v>
      </c>
      <c r="AY192" s="14" t="s">
        <v>121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81</v>
      </c>
      <c r="BK192" s="227">
        <f>ROUND(I192*H192,2)</f>
        <v>0</v>
      </c>
      <c r="BL192" s="14" t="s">
        <v>234</v>
      </c>
      <c r="BM192" s="226" t="s">
        <v>1367</v>
      </c>
    </row>
    <row r="193" s="2" customFormat="1">
      <c r="A193" s="35"/>
      <c r="B193" s="36"/>
      <c r="C193" s="37"/>
      <c r="D193" s="228" t="s">
        <v>130</v>
      </c>
      <c r="E193" s="37"/>
      <c r="F193" s="229" t="s">
        <v>1366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130</v>
      </c>
      <c r="AU193" s="14" t="s">
        <v>81</v>
      </c>
    </row>
    <row r="194" s="2" customFormat="1" ht="16.5" customHeight="1">
      <c r="A194" s="35"/>
      <c r="B194" s="36"/>
      <c r="C194" s="215" t="s">
        <v>8</v>
      </c>
      <c r="D194" s="215" t="s">
        <v>124</v>
      </c>
      <c r="E194" s="216" t="s">
        <v>1368</v>
      </c>
      <c r="F194" s="217" t="s">
        <v>1308</v>
      </c>
      <c r="G194" s="218" t="s">
        <v>147</v>
      </c>
      <c r="H194" s="219">
        <v>12</v>
      </c>
      <c r="I194" s="220"/>
      <c r="J194" s="221">
        <f>ROUND(I194*H194,2)</f>
        <v>0</v>
      </c>
      <c r="K194" s="217" t="s">
        <v>1</v>
      </c>
      <c r="L194" s="41"/>
      <c r="M194" s="222" t="s">
        <v>1</v>
      </c>
      <c r="N194" s="223" t="s">
        <v>38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234</v>
      </c>
      <c r="AT194" s="226" t="s">
        <v>124</v>
      </c>
      <c r="AU194" s="226" t="s">
        <v>81</v>
      </c>
      <c r="AY194" s="14" t="s">
        <v>121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234</v>
      </c>
      <c r="BM194" s="226" t="s">
        <v>1369</v>
      </c>
    </row>
    <row r="195" s="2" customFormat="1">
      <c r="A195" s="35"/>
      <c r="B195" s="36"/>
      <c r="C195" s="37"/>
      <c r="D195" s="228" t="s">
        <v>130</v>
      </c>
      <c r="E195" s="37"/>
      <c r="F195" s="229" t="s">
        <v>1308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130</v>
      </c>
      <c r="AU195" s="14" t="s">
        <v>81</v>
      </c>
    </row>
    <row r="196" s="2" customFormat="1" ht="16.5" customHeight="1">
      <c r="A196" s="35"/>
      <c r="B196" s="36"/>
      <c r="C196" s="233" t="s">
        <v>234</v>
      </c>
      <c r="D196" s="233" t="s">
        <v>138</v>
      </c>
      <c r="E196" s="234" t="s">
        <v>1370</v>
      </c>
      <c r="F196" s="235" t="s">
        <v>1371</v>
      </c>
      <c r="G196" s="236" t="s">
        <v>147</v>
      </c>
      <c r="H196" s="237">
        <v>12</v>
      </c>
      <c r="I196" s="238"/>
      <c r="J196" s="239">
        <f>ROUND(I196*H196,2)</f>
        <v>0</v>
      </c>
      <c r="K196" s="235" t="s">
        <v>1</v>
      </c>
      <c r="L196" s="240"/>
      <c r="M196" s="241" t="s">
        <v>1</v>
      </c>
      <c r="N196" s="242" t="s">
        <v>38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233</v>
      </c>
      <c r="AT196" s="226" t="s">
        <v>138</v>
      </c>
      <c r="AU196" s="226" t="s">
        <v>81</v>
      </c>
      <c r="AY196" s="14" t="s">
        <v>121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81</v>
      </c>
      <c r="BK196" s="227">
        <f>ROUND(I196*H196,2)</f>
        <v>0</v>
      </c>
      <c r="BL196" s="14" t="s">
        <v>234</v>
      </c>
      <c r="BM196" s="226" t="s">
        <v>1372</v>
      </c>
    </row>
    <row r="197" s="2" customFormat="1">
      <c r="A197" s="35"/>
      <c r="B197" s="36"/>
      <c r="C197" s="37"/>
      <c r="D197" s="228" t="s">
        <v>130</v>
      </c>
      <c r="E197" s="37"/>
      <c r="F197" s="229" t="s">
        <v>1371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130</v>
      </c>
      <c r="AU197" s="14" t="s">
        <v>81</v>
      </c>
    </row>
    <row r="198" s="2" customFormat="1" ht="16.5" customHeight="1">
      <c r="A198" s="35"/>
      <c r="B198" s="36"/>
      <c r="C198" s="215" t="s">
        <v>1373</v>
      </c>
      <c r="D198" s="215" t="s">
        <v>124</v>
      </c>
      <c r="E198" s="216" t="s">
        <v>1374</v>
      </c>
      <c r="F198" s="217" t="s">
        <v>1308</v>
      </c>
      <c r="G198" s="218" t="s">
        <v>147</v>
      </c>
      <c r="H198" s="219">
        <v>12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234</v>
      </c>
      <c r="AT198" s="226" t="s">
        <v>124</v>
      </c>
      <c r="AU198" s="226" t="s">
        <v>81</v>
      </c>
      <c r="AY198" s="14" t="s">
        <v>121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234</v>
      </c>
      <c r="BM198" s="226" t="s">
        <v>1375</v>
      </c>
    </row>
    <row r="199" s="2" customFormat="1">
      <c r="A199" s="35"/>
      <c r="B199" s="36"/>
      <c r="C199" s="37"/>
      <c r="D199" s="228" t="s">
        <v>130</v>
      </c>
      <c r="E199" s="37"/>
      <c r="F199" s="229" t="s">
        <v>1308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130</v>
      </c>
      <c r="AU199" s="14" t="s">
        <v>81</v>
      </c>
    </row>
    <row r="200" s="2" customFormat="1" ht="16.5" customHeight="1">
      <c r="A200" s="35"/>
      <c r="B200" s="36"/>
      <c r="C200" s="233" t="s">
        <v>1376</v>
      </c>
      <c r="D200" s="233" t="s">
        <v>138</v>
      </c>
      <c r="E200" s="234" t="s">
        <v>1377</v>
      </c>
      <c r="F200" s="235" t="s">
        <v>1378</v>
      </c>
      <c r="G200" s="236" t="s">
        <v>147</v>
      </c>
      <c r="H200" s="237">
        <v>12</v>
      </c>
      <c r="I200" s="238"/>
      <c r="J200" s="239">
        <f>ROUND(I200*H200,2)</f>
        <v>0</v>
      </c>
      <c r="K200" s="235" t="s">
        <v>1</v>
      </c>
      <c r="L200" s="240"/>
      <c r="M200" s="241" t="s">
        <v>1</v>
      </c>
      <c r="N200" s="242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233</v>
      </c>
      <c r="AT200" s="226" t="s">
        <v>138</v>
      </c>
      <c r="AU200" s="226" t="s">
        <v>81</v>
      </c>
      <c r="AY200" s="14" t="s">
        <v>121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234</v>
      </c>
      <c r="BM200" s="226" t="s">
        <v>1379</v>
      </c>
    </row>
    <row r="201" s="2" customFormat="1">
      <c r="A201" s="35"/>
      <c r="B201" s="36"/>
      <c r="C201" s="37"/>
      <c r="D201" s="228" t="s">
        <v>130</v>
      </c>
      <c r="E201" s="37"/>
      <c r="F201" s="229" t="s">
        <v>1378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130</v>
      </c>
      <c r="AU201" s="14" t="s">
        <v>81</v>
      </c>
    </row>
    <row r="202" s="2" customFormat="1" ht="16.5" customHeight="1">
      <c r="A202" s="35"/>
      <c r="B202" s="36"/>
      <c r="C202" s="215" t="s">
        <v>1380</v>
      </c>
      <c r="D202" s="215" t="s">
        <v>124</v>
      </c>
      <c r="E202" s="216" t="s">
        <v>1381</v>
      </c>
      <c r="F202" s="217" t="s">
        <v>1308</v>
      </c>
      <c r="G202" s="218" t="s">
        <v>147</v>
      </c>
      <c r="H202" s="219">
        <v>15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38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234</v>
      </c>
      <c r="AT202" s="226" t="s">
        <v>124</v>
      </c>
      <c r="AU202" s="226" t="s">
        <v>81</v>
      </c>
      <c r="AY202" s="14" t="s">
        <v>121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81</v>
      </c>
      <c r="BK202" s="227">
        <f>ROUND(I202*H202,2)</f>
        <v>0</v>
      </c>
      <c r="BL202" s="14" t="s">
        <v>234</v>
      </c>
      <c r="BM202" s="226" t="s">
        <v>1382</v>
      </c>
    </row>
    <row r="203" s="2" customFormat="1">
      <c r="A203" s="35"/>
      <c r="B203" s="36"/>
      <c r="C203" s="37"/>
      <c r="D203" s="228" t="s">
        <v>130</v>
      </c>
      <c r="E203" s="37"/>
      <c r="F203" s="229" t="s">
        <v>1308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130</v>
      </c>
      <c r="AU203" s="14" t="s">
        <v>81</v>
      </c>
    </row>
    <row r="204" s="2" customFormat="1" ht="16.5" customHeight="1">
      <c r="A204" s="35"/>
      <c r="B204" s="36"/>
      <c r="C204" s="233" t="s">
        <v>1383</v>
      </c>
      <c r="D204" s="233" t="s">
        <v>138</v>
      </c>
      <c r="E204" s="234" t="s">
        <v>1384</v>
      </c>
      <c r="F204" s="235" t="s">
        <v>1385</v>
      </c>
      <c r="G204" s="236" t="s">
        <v>147</v>
      </c>
      <c r="H204" s="237">
        <v>15</v>
      </c>
      <c r="I204" s="238"/>
      <c r="J204" s="239">
        <f>ROUND(I204*H204,2)</f>
        <v>0</v>
      </c>
      <c r="K204" s="235" t="s">
        <v>1</v>
      </c>
      <c r="L204" s="240"/>
      <c r="M204" s="241" t="s">
        <v>1</v>
      </c>
      <c r="N204" s="242" t="s">
        <v>38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233</v>
      </c>
      <c r="AT204" s="226" t="s">
        <v>138</v>
      </c>
      <c r="AU204" s="226" t="s">
        <v>81</v>
      </c>
      <c r="AY204" s="14" t="s">
        <v>121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234</v>
      </c>
      <c r="BM204" s="226" t="s">
        <v>1386</v>
      </c>
    </row>
    <row r="205" s="2" customFormat="1">
      <c r="A205" s="35"/>
      <c r="B205" s="36"/>
      <c r="C205" s="37"/>
      <c r="D205" s="228" t="s">
        <v>130</v>
      </c>
      <c r="E205" s="37"/>
      <c r="F205" s="229" t="s">
        <v>1385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130</v>
      </c>
      <c r="AU205" s="14" t="s">
        <v>81</v>
      </c>
    </row>
    <row r="206" s="2" customFormat="1" ht="16.5" customHeight="1">
      <c r="A206" s="35"/>
      <c r="B206" s="36"/>
      <c r="C206" s="215" t="s">
        <v>7</v>
      </c>
      <c r="D206" s="215" t="s">
        <v>124</v>
      </c>
      <c r="E206" s="216" t="s">
        <v>1387</v>
      </c>
      <c r="F206" s="217" t="s">
        <v>1308</v>
      </c>
      <c r="G206" s="218" t="s">
        <v>147</v>
      </c>
      <c r="H206" s="219">
        <v>113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38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234</v>
      </c>
      <c r="AT206" s="226" t="s">
        <v>124</v>
      </c>
      <c r="AU206" s="226" t="s">
        <v>81</v>
      </c>
      <c r="AY206" s="14" t="s">
        <v>121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81</v>
      </c>
      <c r="BK206" s="227">
        <f>ROUND(I206*H206,2)</f>
        <v>0</v>
      </c>
      <c r="BL206" s="14" t="s">
        <v>234</v>
      </c>
      <c r="BM206" s="226" t="s">
        <v>1388</v>
      </c>
    </row>
    <row r="207" s="2" customFormat="1">
      <c r="A207" s="35"/>
      <c r="B207" s="36"/>
      <c r="C207" s="37"/>
      <c r="D207" s="228" t="s">
        <v>130</v>
      </c>
      <c r="E207" s="37"/>
      <c r="F207" s="229" t="s">
        <v>1308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130</v>
      </c>
      <c r="AU207" s="14" t="s">
        <v>81</v>
      </c>
    </row>
    <row r="208" s="2" customFormat="1" ht="16.5" customHeight="1">
      <c r="A208" s="35"/>
      <c r="B208" s="36"/>
      <c r="C208" s="233" t="s">
        <v>229</v>
      </c>
      <c r="D208" s="233" t="s">
        <v>138</v>
      </c>
      <c r="E208" s="234" t="s">
        <v>1389</v>
      </c>
      <c r="F208" s="235" t="s">
        <v>1390</v>
      </c>
      <c r="G208" s="236" t="s">
        <v>147</v>
      </c>
      <c r="H208" s="237">
        <v>113</v>
      </c>
      <c r="I208" s="238"/>
      <c r="J208" s="239">
        <f>ROUND(I208*H208,2)</f>
        <v>0</v>
      </c>
      <c r="K208" s="235" t="s">
        <v>1</v>
      </c>
      <c r="L208" s="240"/>
      <c r="M208" s="241" t="s">
        <v>1</v>
      </c>
      <c r="N208" s="242" t="s">
        <v>38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233</v>
      </c>
      <c r="AT208" s="226" t="s">
        <v>138</v>
      </c>
      <c r="AU208" s="226" t="s">
        <v>81</v>
      </c>
      <c r="AY208" s="14" t="s">
        <v>121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81</v>
      </c>
      <c r="BK208" s="227">
        <f>ROUND(I208*H208,2)</f>
        <v>0</v>
      </c>
      <c r="BL208" s="14" t="s">
        <v>234</v>
      </c>
      <c r="BM208" s="226" t="s">
        <v>1391</v>
      </c>
    </row>
    <row r="209" s="2" customFormat="1">
      <c r="A209" s="35"/>
      <c r="B209" s="36"/>
      <c r="C209" s="37"/>
      <c r="D209" s="228" t="s">
        <v>130</v>
      </c>
      <c r="E209" s="37"/>
      <c r="F209" s="229" t="s">
        <v>1390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130</v>
      </c>
      <c r="AU209" s="14" t="s">
        <v>81</v>
      </c>
    </row>
    <row r="210" s="2" customFormat="1" ht="16.5" customHeight="1">
      <c r="A210" s="35"/>
      <c r="B210" s="36"/>
      <c r="C210" s="215" t="s">
        <v>237</v>
      </c>
      <c r="D210" s="215" t="s">
        <v>124</v>
      </c>
      <c r="E210" s="216" t="s">
        <v>1392</v>
      </c>
      <c r="F210" s="217" t="s">
        <v>1308</v>
      </c>
      <c r="G210" s="218" t="s">
        <v>147</v>
      </c>
      <c r="H210" s="219">
        <v>36</v>
      </c>
      <c r="I210" s="220"/>
      <c r="J210" s="221">
        <f>ROUND(I210*H210,2)</f>
        <v>0</v>
      </c>
      <c r="K210" s="217" t="s">
        <v>1</v>
      </c>
      <c r="L210" s="41"/>
      <c r="M210" s="222" t="s">
        <v>1</v>
      </c>
      <c r="N210" s="223" t="s">
        <v>38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234</v>
      </c>
      <c r="AT210" s="226" t="s">
        <v>124</v>
      </c>
      <c r="AU210" s="226" t="s">
        <v>81</v>
      </c>
      <c r="AY210" s="14" t="s">
        <v>121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81</v>
      </c>
      <c r="BK210" s="227">
        <f>ROUND(I210*H210,2)</f>
        <v>0</v>
      </c>
      <c r="BL210" s="14" t="s">
        <v>234</v>
      </c>
      <c r="BM210" s="226" t="s">
        <v>1393</v>
      </c>
    </row>
    <row r="211" s="2" customFormat="1">
      <c r="A211" s="35"/>
      <c r="B211" s="36"/>
      <c r="C211" s="37"/>
      <c r="D211" s="228" t="s">
        <v>130</v>
      </c>
      <c r="E211" s="37"/>
      <c r="F211" s="229" t="s">
        <v>1308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130</v>
      </c>
      <c r="AU211" s="14" t="s">
        <v>81</v>
      </c>
    </row>
    <row r="212" s="2" customFormat="1" ht="16.5" customHeight="1">
      <c r="A212" s="35"/>
      <c r="B212" s="36"/>
      <c r="C212" s="233" t="s">
        <v>242</v>
      </c>
      <c r="D212" s="233" t="s">
        <v>138</v>
      </c>
      <c r="E212" s="234" t="s">
        <v>1394</v>
      </c>
      <c r="F212" s="235" t="s">
        <v>1395</v>
      </c>
      <c r="G212" s="236" t="s">
        <v>147</v>
      </c>
      <c r="H212" s="237">
        <v>36</v>
      </c>
      <c r="I212" s="238"/>
      <c r="J212" s="239">
        <f>ROUND(I212*H212,2)</f>
        <v>0</v>
      </c>
      <c r="K212" s="235" t="s">
        <v>1</v>
      </c>
      <c r="L212" s="240"/>
      <c r="M212" s="241" t="s">
        <v>1</v>
      </c>
      <c r="N212" s="242" t="s">
        <v>38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233</v>
      </c>
      <c r="AT212" s="226" t="s">
        <v>138</v>
      </c>
      <c r="AU212" s="226" t="s">
        <v>81</v>
      </c>
      <c r="AY212" s="14" t="s">
        <v>121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81</v>
      </c>
      <c r="BK212" s="227">
        <f>ROUND(I212*H212,2)</f>
        <v>0</v>
      </c>
      <c r="BL212" s="14" t="s">
        <v>234</v>
      </c>
      <c r="BM212" s="226" t="s">
        <v>1396</v>
      </c>
    </row>
    <row r="213" s="2" customFormat="1">
      <c r="A213" s="35"/>
      <c r="B213" s="36"/>
      <c r="C213" s="37"/>
      <c r="D213" s="228" t="s">
        <v>130</v>
      </c>
      <c r="E213" s="37"/>
      <c r="F213" s="229" t="s">
        <v>1395</v>
      </c>
      <c r="G213" s="37"/>
      <c r="H213" s="37"/>
      <c r="I213" s="230"/>
      <c r="J213" s="37"/>
      <c r="K213" s="37"/>
      <c r="L213" s="41"/>
      <c r="M213" s="231"/>
      <c r="N213" s="23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130</v>
      </c>
      <c r="AU213" s="14" t="s">
        <v>81</v>
      </c>
    </row>
    <row r="214" s="2" customFormat="1" ht="16.5" customHeight="1">
      <c r="A214" s="35"/>
      <c r="B214" s="36"/>
      <c r="C214" s="215" t="s">
        <v>246</v>
      </c>
      <c r="D214" s="215" t="s">
        <v>124</v>
      </c>
      <c r="E214" s="216" t="s">
        <v>1397</v>
      </c>
      <c r="F214" s="217" t="s">
        <v>1308</v>
      </c>
      <c r="G214" s="218" t="s">
        <v>147</v>
      </c>
      <c r="H214" s="219">
        <v>62</v>
      </c>
      <c r="I214" s="220"/>
      <c r="J214" s="221">
        <f>ROUND(I214*H214,2)</f>
        <v>0</v>
      </c>
      <c r="K214" s="217" t="s">
        <v>1</v>
      </c>
      <c r="L214" s="41"/>
      <c r="M214" s="222" t="s">
        <v>1</v>
      </c>
      <c r="N214" s="223" t="s">
        <v>38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234</v>
      </c>
      <c r="AT214" s="226" t="s">
        <v>124</v>
      </c>
      <c r="AU214" s="226" t="s">
        <v>81</v>
      </c>
      <c r="AY214" s="14" t="s">
        <v>121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81</v>
      </c>
      <c r="BK214" s="227">
        <f>ROUND(I214*H214,2)</f>
        <v>0</v>
      </c>
      <c r="BL214" s="14" t="s">
        <v>234</v>
      </c>
      <c r="BM214" s="226" t="s">
        <v>1398</v>
      </c>
    </row>
    <row r="215" s="2" customFormat="1">
      <c r="A215" s="35"/>
      <c r="B215" s="36"/>
      <c r="C215" s="37"/>
      <c r="D215" s="228" t="s">
        <v>130</v>
      </c>
      <c r="E215" s="37"/>
      <c r="F215" s="229" t="s">
        <v>1308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130</v>
      </c>
      <c r="AU215" s="14" t="s">
        <v>81</v>
      </c>
    </row>
    <row r="216" s="2" customFormat="1" ht="16.5" customHeight="1">
      <c r="A216" s="35"/>
      <c r="B216" s="36"/>
      <c r="C216" s="233" t="s">
        <v>250</v>
      </c>
      <c r="D216" s="233" t="s">
        <v>138</v>
      </c>
      <c r="E216" s="234" t="s">
        <v>1399</v>
      </c>
      <c r="F216" s="235" t="s">
        <v>1400</v>
      </c>
      <c r="G216" s="236" t="s">
        <v>147</v>
      </c>
      <c r="H216" s="237">
        <v>62</v>
      </c>
      <c r="I216" s="238"/>
      <c r="J216" s="239">
        <f>ROUND(I216*H216,2)</f>
        <v>0</v>
      </c>
      <c r="K216" s="235" t="s">
        <v>1</v>
      </c>
      <c r="L216" s="240"/>
      <c r="M216" s="241" t="s">
        <v>1</v>
      </c>
      <c r="N216" s="242" t="s">
        <v>38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233</v>
      </c>
      <c r="AT216" s="226" t="s">
        <v>138</v>
      </c>
      <c r="AU216" s="226" t="s">
        <v>81</v>
      </c>
      <c r="AY216" s="14" t="s">
        <v>121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81</v>
      </c>
      <c r="BK216" s="227">
        <f>ROUND(I216*H216,2)</f>
        <v>0</v>
      </c>
      <c r="BL216" s="14" t="s">
        <v>234</v>
      </c>
      <c r="BM216" s="226" t="s">
        <v>1401</v>
      </c>
    </row>
    <row r="217" s="2" customFormat="1">
      <c r="A217" s="35"/>
      <c r="B217" s="36"/>
      <c r="C217" s="37"/>
      <c r="D217" s="228" t="s">
        <v>130</v>
      </c>
      <c r="E217" s="37"/>
      <c r="F217" s="229" t="s">
        <v>1400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130</v>
      </c>
      <c r="AU217" s="14" t="s">
        <v>81</v>
      </c>
    </row>
    <row r="218" s="12" customFormat="1" ht="25.92" customHeight="1">
      <c r="A218" s="12"/>
      <c r="B218" s="199"/>
      <c r="C218" s="200"/>
      <c r="D218" s="201" t="s">
        <v>72</v>
      </c>
      <c r="E218" s="202" t="s">
        <v>128</v>
      </c>
      <c r="F218" s="202" t="s">
        <v>1402</v>
      </c>
      <c r="G218" s="200"/>
      <c r="H218" s="200"/>
      <c r="I218" s="203"/>
      <c r="J218" s="204">
        <f>BK218</f>
        <v>0</v>
      </c>
      <c r="K218" s="200"/>
      <c r="L218" s="205"/>
      <c r="M218" s="206"/>
      <c r="N218" s="207"/>
      <c r="O218" s="207"/>
      <c r="P218" s="208">
        <f>SUM(P219:P308)</f>
        <v>0</v>
      </c>
      <c r="Q218" s="207"/>
      <c r="R218" s="208">
        <f>SUM(R219:R308)</f>
        <v>0</v>
      </c>
      <c r="S218" s="207"/>
      <c r="T218" s="209">
        <f>SUM(T219:T308)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72</v>
      </c>
      <c r="AU218" s="211" t="s">
        <v>73</v>
      </c>
      <c r="AY218" s="210" t="s">
        <v>121</v>
      </c>
      <c r="BK218" s="212">
        <f>SUM(BK219:BK308)</f>
        <v>0</v>
      </c>
    </row>
    <row r="219" s="2" customFormat="1" ht="16.5" customHeight="1">
      <c r="A219" s="35"/>
      <c r="B219" s="36"/>
      <c r="C219" s="215" t="s">
        <v>320</v>
      </c>
      <c r="D219" s="215" t="s">
        <v>124</v>
      </c>
      <c r="E219" s="216" t="s">
        <v>1403</v>
      </c>
      <c r="F219" s="217" t="s">
        <v>1404</v>
      </c>
      <c r="G219" s="218" t="s">
        <v>147</v>
      </c>
      <c r="H219" s="219">
        <v>15</v>
      </c>
      <c r="I219" s="220"/>
      <c r="J219" s="221">
        <f>ROUND(I219*H219,2)</f>
        <v>0</v>
      </c>
      <c r="K219" s="217" t="s">
        <v>1</v>
      </c>
      <c r="L219" s="41"/>
      <c r="M219" s="222" t="s">
        <v>1</v>
      </c>
      <c r="N219" s="223" t="s">
        <v>38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234</v>
      </c>
      <c r="AT219" s="226" t="s">
        <v>124</v>
      </c>
      <c r="AU219" s="226" t="s">
        <v>81</v>
      </c>
      <c r="AY219" s="14" t="s">
        <v>121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81</v>
      </c>
      <c r="BK219" s="227">
        <f>ROUND(I219*H219,2)</f>
        <v>0</v>
      </c>
      <c r="BL219" s="14" t="s">
        <v>234</v>
      </c>
      <c r="BM219" s="226" t="s">
        <v>1405</v>
      </c>
    </row>
    <row r="220" s="2" customFormat="1">
      <c r="A220" s="35"/>
      <c r="B220" s="36"/>
      <c r="C220" s="37"/>
      <c r="D220" s="228" t="s">
        <v>130</v>
      </c>
      <c r="E220" s="37"/>
      <c r="F220" s="229" t="s">
        <v>1404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130</v>
      </c>
      <c r="AU220" s="14" t="s">
        <v>81</v>
      </c>
    </row>
    <row r="221" s="2" customFormat="1" ht="33" customHeight="1">
      <c r="A221" s="35"/>
      <c r="B221" s="36"/>
      <c r="C221" s="233" t="s">
        <v>325</v>
      </c>
      <c r="D221" s="233" t="s">
        <v>138</v>
      </c>
      <c r="E221" s="234" t="s">
        <v>1406</v>
      </c>
      <c r="F221" s="235" t="s">
        <v>1407</v>
      </c>
      <c r="G221" s="236" t="s">
        <v>147</v>
      </c>
      <c r="H221" s="237">
        <v>15</v>
      </c>
      <c r="I221" s="238"/>
      <c r="J221" s="239">
        <f>ROUND(I221*H221,2)</f>
        <v>0</v>
      </c>
      <c r="K221" s="235" t="s">
        <v>1</v>
      </c>
      <c r="L221" s="240"/>
      <c r="M221" s="241" t="s">
        <v>1</v>
      </c>
      <c r="N221" s="242" t="s">
        <v>38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233</v>
      </c>
      <c r="AT221" s="226" t="s">
        <v>138</v>
      </c>
      <c r="AU221" s="226" t="s">
        <v>81</v>
      </c>
      <c r="AY221" s="14" t="s">
        <v>121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81</v>
      </c>
      <c r="BK221" s="227">
        <f>ROUND(I221*H221,2)</f>
        <v>0</v>
      </c>
      <c r="BL221" s="14" t="s">
        <v>234</v>
      </c>
      <c r="BM221" s="226" t="s">
        <v>1408</v>
      </c>
    </row>
    <row r="222" s="2" customFormat="1">
      <c r="A222" s="35"/>
      <c r="B222" s="36"/>
      <c r="C222" s="37"/>
      <c r="D222" s="228" t="s">
        <v>130</v>
      </c>
      <c r="E222" s="37"/>
      <c r="F222" s="229" t="s">
        <v>1407</v>
      </c>
      <c r="G222" s="37"/>
      <c r="H222" s="37"/>
      <c r="I222" s="230"/>
      <c r="J222" s="37"/>
      <c r="K222" s="37"/>
      <c r="L222" s="41"/>
      <c r="M222" s="231"/>
      <c r="N222" s="23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130</v>
      </c>
      <c r="AU222" s="14" t="s">
        <v>81</v>
      </c>
    </row>
    <row r="223" s="2" customFormat="1" ht="16.5" customHeight="1">
      <c r="A223" s="35"/>
      <c r="B223" s="36"/>
      <c r="C223" s="215" t="s">
        <v>408</v>
      </c>
      <c r="D223" s="215" t="s">
        <v>124</v>
      </c>
      <c r="E223" s="216" t="s">
        <v>1409</v>
      </c>
      <c r="F223" s="217" t="s">
        <v>1410</v>
      </c>
      <c r="G223" s="218" t="s">
        <v>232</v>
      </c>
      <c r="H223" s="219">
        <v>3</v>
      </c>
      <c r="I223" s="220"/>
      <c r="J223" s="221">
        <f>ROUND(I223*H223,2)</f>
        <v>0</v>
      </c>
      <c r="K223" s="217" t="s">
        <v>1</v>
      </c>
      <c r="L223" s="41"/>
      <c r="M223" s="222" t="s">
        <v>1</v>
      </c>
      <c r="N223" s="223" t="s">
        <v>38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234</v>
      </c>
      <c r="AT223" s="226" t="s">
        <v>124</v>
      </c>
      <c r="AU223" s="226" t="s">
        <v>81</v>
      </c>
      <c r="AY223" s="14" t="s">
        <v>121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81</v>
      </c>
      <c r="BK223" s="227">
        <f>ROUND(I223*H223,2)</f>
        <v>0</v>
      </c>
      <c r="BL223" s="14" t="s">
        <v>234</v>
      </c>
      <c r="BM223" s="226" t="s">
        <v>1411</v>
      </c>
    </row>
    <row r="224" s="2" customFormat="1">
      <c r="A224" s="35"/>
      <c r="B224" s="36"/>
      <c r="C224" s="37"/>
      <c r="D224" s="228" t="s">
        <v>130</v>
      </c>
      <c r="E224" s="37"/>
      <c r="F224" s="229" t="s">
        <v>1410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130</v>
      </c>
      <c r="AU224" s="14" t="s">
        <v>81</v>
      </c>
    </row>
    <row r="225" s="2" customFormat="1" ht="21.75" customHeight="1">
      <c r="A225" s="35"/>
      <c r="B225" s="36"/>
      <c r="C225" s="233" t="s">
        <v>413</v>
      </c>
      <c r="D225" s="233" t="s">
        <v>138</v>
      </c>
      <c r="E225" s="234" t="s">
        <v>1412</v>
      </c>
      <c r="F225" s="235" t="s">
        <v>1413</v>
      </c>
      <c r="G225" s="236" t="s">
        <v>232</v>
      </c>
      <c r="H225" s="237">
        <v>3</v>
      </c>
      <c r="I225" s="238"/>
      <c r="J225" s="239">
        <f>ROUND(I225*H225,2)</f>
        <v>0</v>
      </c>
      <c r="K225" s="235" t="s">
        <v>1</v>
      </c>
      <c r="L225" s="240"/>
      <c r="M225" s="241" t="s">
        <v>1</v>
      </c>
      <c r="N225" s="242" t="s">
        <v>38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233</v>
      </c>
      <c r="AT225" s="226" t="s">
        <v>138</v>
      </c>
      <c r="AU225" s="226" t="s">
        <v>81</v>
      </c>
      <c r="AY225" s="14" t="s">
        <v>121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81</v>
      </c>
      <c r="BK225" s="227">
        <f>ROUND(I225*H225,2)</f>
        <v>0</v>
      </c>
      <c r="BL225" s="14" t="s">
        <v>234</v>
      </c>
      <c r="BM225" s="226" t="s">
        <v>1414</v>
      </c>
    </row>
    <row r="226" s="2" customFormat="1">
      <c r="A226" s="35"/>
      <c r="B226" s="36"/>
      <c r="C226" s="37"/>
      <c r="D226" s="228" t="s">
        <v>130</v>
      </c>
      <c r="E226" s="37"/>
      <c r="F226" s="229" t="s">
        <v>1413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130</v>
      </c>
      <c r="AU226" s="14" t="s">
        <v>81</v>
      </c>
    </row>
    <row r="227" s="2" customFormat="1" ht="16.5" customHeight="1">
      <c r="A227" s="35"/>
      <c r="B227" s="36"/>
      <c r="C227" s="215" t="s">
        <v>418</v>
      </c>
      <c r="D227" s="215" t="s">
        <v>124</v>
      </c>
      <c r="E227" s="216" t="s">
        <v>1415</v>
      </c>
      <c r="F227" s="217" t="s">
        <v>1410</v>
      </c>
      <c r="G227" s="218" t="s">
        <v>232</v>
      </c>
      <c r="H227" s="219">
        <v>1</v>
      </c>
      <c r="I227" s="220"/>
      <c r="J227" s="221">
        <f>ROUND(I227*H227,2)</f>
        <v>0</v>
      </c>
      <c r="K227" s="217" t="s">
        <v>1</v>
      </c>
      <c r="L227" s="41"/>
      <c r="M227" s="222" t="s">
        <v>1</v>
      </c>
      <c r="N227" s="223" t="s">
        <v>38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234</v>
      </c>
      <c r="AT227" s="226" t="s">
        <v>124</v>
      </c>
      <c r="AU227" s="226" t="s">
        <v>81</v>
      </c>
      <c r="AY227" s="14" t="s">
        <v>121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81</v>
      </c>
      <c r="BK227" s="227">
        <f>ROUND(I227*H227,2)</f>
        <v>0</v>
      </c>
      <c r="BL227" s="14" t="s">
        <v>234</v>
      </c>
      <c r="BM227" s="226" t="s">
        <v>1416</v>
      </c>
    </row>
    <row r="228" s="2" customFormat="1">
      <c r="A228" s="35"/>
      <c r="B228" s="36"/>
      <c r="C228" s="37"/>
      <c r="D228" s="228" t="s">
        <v>130</v>
      </c>
      <c r="E228" s="37"/>
      <c r="F228" s="229" t="s">
        <v>1410</v>
      </c>
      <c r="G228" s="37"/>
      <c r="H228" s="37"/>
      <c r="I228" s="230"/>
      <c r="J228" s="37"/>
      <c r="K228" s="37"/>
      <c r="L228" s="41"/>
      <c r="M228" s="231"/>
      <c r="N228" s="232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130</v>
      </c>
      <c r="AU228" s="14" t="s">
        <v>81</v>
      </c>
    </row>
    <row r="229" s="2" customFormat="1" ht="21.75" customHeight="1">
      <c r="A229" s="35"/>
      <c r="B229" s="36"/>
      <c r="C229" s="233" t="s">
        <v>394</v>
      </c>
      <c r="D229" s="233" t="s">
        <v>138</v>
      </c>
      <c r="E229" s="234" t="s">
        <v>1417</v>
      </c>
      <c r="F229" s="235" t="s">
        <v>1418</v>
      </c>
      <c r="G229" s="236" t="s">
        <v>232</v>
      </c>
      <c r="H229" s="237">
        <v>1</v>
      </c>
      <c r="I229" s="238"/>
      <c r="J229" s="239">
        <f>ROUND(I229*H229,2)</f>
        <v>0</v>
      </c>
      <c r="K229" s="235" t="s">
        <v>1</v>
      </c>
      <c r="L229" s="240"/>
      <c r="M229" s="241" t="s">
        <v>1</v>
      </c>
      <c r="N229" s="242" t="s">
        <v>38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233</v>
      </c>
      <c r="AT229" s="226" t="s">
        <v>138</v>
      </c>
      <c r="AU229" s="226" t="s">
        <v>81</v>
      </c>
      <c r="AY229" s="14" t="s">
        <v>121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81</v>
      </c>
      <c r="BK229" s="227">
        <f>ROUND(I229*H229,2)</f>
        <v>0</v>
      </c>
      <c r="BL229" s="14" t="s">
        <v>234</v>
      </c>
      <c r="BM229" s="226" t="s">
        <v>1419</v>
      </c>
    </row>
    <row r="230" s="2" customFormat="1">
      <c r="A230" s="35"/>
      <c r="B230" s="36"/>
      <c r="C230" s="37"/>
      <c r="D230" s="228" t="s">
        <v>130</v>
      </c>
      <c r="E230" s="37"/>
      <c r="F230" s="229" t="s">
        <v>1418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130</v>
      </c>
      <c r="AU230" s="14" t="s">
        <v>81</v>
      </c>
    </row>
    <row r="231" s="2" customFormat="1" ht="16.5" customHeight="1">
      <c r="A231" s="35"/>
      <c r="B231" s="36"/>
      <c r="C231" s="215" t="s">
        <v>429</v>
      </c>
      <c r="D231" s="215" t="s">
        <v>124</v>
      </c>
      <c r="E231" s="216" t="s">
        <v>1420</v>
      </c>
      <c r="F231" s="217" t="s">
        <v>1421</v>
      </c>
      <c r="G231" s="218" t="s">
        <v>232</v>
      </c>
      <c r="H231" s="219">
        <v>5</v>
      </c>
      <c r="I231" s="220"/>
      <c r="J231" s="221">
        <f>ROUND(I231*H231,2)</f>
        <v>0</v>
      </c>
      <c r="K231" s="217" t="s">
        <v>1</v>
      </c>
      <c r="L231" s="41"/>
      <c r="M231" s="222" t="s">
        <v>1</v>
      </c>
      <c r="N231" s="223" t="s">
        <v>38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234</v>
      </c>
      <c r="AT231" s="226" t="s">
        <v>124</v>
      </c>
      <c r="AU231" s="226" t="s">
        <v>81</v>
      </c>
      <c r="AY231" s="14" t="s">
        <v>121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81</v>
      </c>
      <c r="BK231" s="227">
        <f>ROUND(I231*H231,2)</f>
        <v>0</v>
      </c>
      <c r="BL231" s="14" t="s">
        <v>234</v>
      </c>
      <c r="BM231" s="226" t="s">
        <v>1422</v>
      </c>
    </row>
    <row r="232" s="2" customFormat="1">
      <c r="A232" s="35"/>
      <c r="B232" s="36"/>
      <c r="C232" s="37"/>
      <c r="D232" s="228" t="s">
        <v>130</v>
      </c>
      <c r="E232" s="37"/>
      <c r="F232" s="229" t="s">
        <v>1421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130</v>
      </c>
      <c r="AU232" s="14" t="s">
        <v>81</v>
      </c>
    </row>
    <row r="233" s="2" customFormat="1">
      <c r="A233" s="35"/>
      <c r="B233" s="36"/>
      <c r="C233" s="233" t="s">
        <v>435</v>
      </c>
      <c r="D233" s="233" t="s">
        <v>138</v>
      </c>
      <c r="E233" s="234" t="s">
        <v>1423</v>
      </c>
      <c r="F233" s="235" t="s">
        <v>1424</v>
      </c>
      <c r="G233" s="236" t="s">
        <v>232</v>
      </c>
      <c r="H233" s="237">
        <v>5</v>
      </c>
      <c r="I233" s="238"/>
      <c r="J233" s="239">
        <f>ROUND(I233*H233,2)</f>
        <v>0</v>
      </c>
      <c r="K233" s="235" t="s">
        <v>1</v>
      </c>
      <c r="L233" s="240"/>
      <c r="M233" s="241" t="s">
        <v>1</v>
      </c>
      <c r="N233" s="242" t="s">
        <v>38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233</v>
      </c>
      <c r="AT233" s="226" t="s">
        <v>138</v>
      </c>
      <c r="AU233" s="226" t="s">
        <v>81</v>
      </c>
      <c r="AY233" s="14" t="s">
        <v>121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81</v>
      </c>
      <c r="BK233" s="227">
        <f>ROUND(I233*H233,2)</f>
        <v>0</v>
      </c>
      <c r="BL233" s="14" t="s">
        <v>234</v>
      </c>
      <c r="BM233" s="226" t="s">
        <v>1425</v>
      </c>
    </row>
    <row r="234" s="2" customFormat="1">
      <c r="A234" s="35"/>
      <c r="B234" s="36"/>
      <c r="C234" s="37"/>
      <c r="D234" s="228" t="s">
        <v>130</v>
      </c>
      <c r="E234" s="37"/>
      <c r="F234" s="229" t="s">
        <v>1424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130</v>
      </c>
      <c r="AU234" s="14" t="s">
        <v>81</v>
      </c>
    </row>
    <row r="235" s="2" customFormat="1" ht="16.5" customHeight="1">
      <c r="A235" s="35"/>
      <c r="B235" s="36"/>
      <c r="C235" s="215" t="s">
        <v>440</v>
      </c>
      <c r="D235" s="215" t="s">
        <v>124</v>
      </c>
      <c r="E235" s="216" t="s">
        <v>1426</v>
      </c>
      <c r="F235" s="217" t="s">
        <v>1421</v>
      </c>
      <c r="G235" s="218" t="s">
        <v>232</v>
      </c>
      <c r="H235" s="219">
        <v>1</v>
      </c>
      <c r="I235" s="220"/>
      <c r="J235" s="221">
        <f>ROUND(I235*H235,2)</f>
        <v>0</v>
      </c>
      <c r="K235" s="217" t="s">
        <v>1</v>
      </c>
      <c r="L235" s="41"/>
      <c r="M235" s="222" t="s">
        <v>1</v>
      </c>
      <c r="N235" s="223" t="s">
        <v>38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234</v>
      </c>
      <c r="AT235" s="226" t="s">
        <v>124</v>
      </c>
      <c r="AU235" s="226" t="s">
        <v>81</v>
      </c>
      <c r="AY235" s="14" t="s">
        <v>121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81</v>
      </c>
      <c r="BK235" s="227">
        <f>ROUND(I235*H235,2)</f>
        <v>0</v>
      </c>
      <c r="BL235" s="14" t="s">
        <v>234</v>
      </c>
      <c r="BM235" s="226" t="s">
        <v>1427</v>
      </c>
    </row>
    <row r="236" s="2" customFormat="1">
      <c r="A236" s="35"/>
      <c r="B236" s="36"/>
      <c r="C236" s="37"/>
      <c r="D236" s="228" t="s">
        <v>130</v>
      </c>
      <c r="E236" s="37"/>
      <c r="F236" s="229" t="s">
        <v>1421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130</v>
      </c>
      <c r="AU236" s="14" t="s">
        <v>81</v>
      </c>
    </row>
    <row r="237" s="2" customFormat="1">
      <c r="A237" s="35"/>
      <c r="B237" s="36"/>
      <c r="C237" s="233" t="s">
        <v>445</v>
      </c>
      <c r="D237" s="233" t="s">
        <v>138</v>
      </c>
      <c r="E237" s="234" t="s">
        <v>1428</v>
      </c>
      <c r="F237" s="235" t="s">
        <v>1429</v>
      </c>
      <c r="G237" s="236" t="s">
        <v>232</v>
      </c>
      <c r="H237" s="237">
        <v>1</v>
      </c>
      <c r="I237" s="238"/>
      <c r="J237" s="239">
        <f>ROUND(I237*H237,2)</f>
        <v>0</v>
      </c>
      <c r="K237" s="235" t="s">
        <v>1</v>
      </c>
      <c r="L237" s="240"/>
      <c r="M237" s="241" t="s">
        <v>1</v>
      </c>
      <c r="N237" s="242" t="s">
        <v>38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233</v>
      </c>
      <c r="AT237" s="226" t="s">
        <v>138</v>
      </c>
      <c r="AU237" s="226" t="s">
        <v>81</v>
      </c>
      <c r="AY237" s="14" t="s">
        <v>121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81</v>
      </c>
      <c r="BK237" s="227">
        <f>ROUND(I237*H237,2)</f>
        <v>0</v>
      </c>
      <c r="BL237" s="14" t="s">
        <v>234</v>
      </c>
      <c r="BM237" s="226" t="s">
        <v>1430</v>
      </c>
    </row>
    <row r="238" s="2" customFormat="1">
      <c r="A238" s="35"/>
      <c r="B238" s="36"/>
      <c r="C238" s="37"/>
      <c r="D238" s="228" t="s">
        <v>130</v>
      </c>
      <c r="E238" s="37"/>
      <c r="F238" s="229" t="s">
        <v>1429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130</v>
      </c>
      <c r="AU238" s="14" t="s">
        <v>81</v>
      </c>
    </row>
    <row r="239" s="2" customFormat="1" ht="16.5" customHeight="1">
      <c r="A239" s="35"/>
      <c r="B239" s="36"/>
      <c r="C239" s="215" t="s">
        <v>450</v>
      </c>
      <c r="D239" s="215" t="s">
        <v>124</v>
      </c>
      <c r="E239" s="216" t="s">
        <v>1431</v>
      </c>
      <c r="F239" s="217" t="s">
        <v>1432</v>
      </c>
      <c r="G239" s="218" t="s">
        <v>232</v>
      </c>
      <c r="H239" s="219">
        <v>1</v>
      </c>
      <c r="I239" s="220"/>
      <c r="J239" s="221">
        <f>ROUND(I239*H239,2)</f>
        <v>0</v>
      </c>
      <c r="K239" s="217" t="s">
        <v>1</v>
      </c>
      <c r="L239" s="41"/>
      <c r="M239" s="222" t="s">
        <v>1</v>
      </c>
      <c r="N239" s="223" t="s">
        <v>38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234</v>
      </c>
      <c r="AT239" s="226" t="s">
        <v>124</v>
      </c>
      <c r="AU239" s="226" t="s">
        <v>81</v>
      </c>
      <c r="AY239" s="14" t="s">
        <v>121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81</v>
      </c>
      <c r="BK239" s="227">
        <f>ROUND(I239*H239,2)</f>
        <v>0</v>
      </c>
      <c r="BL239" s="14" t="s">
        <v>234</v>
      </c>
      <c r="BM239" s="226" t="s">
        <v>1433</v>
      </c>
    </row>
    <row r="240" s="2" customFormat="1">
      <c r="A240" s="35"/>
      <c r="B240" s="36"/>
      <c r="C240" s="37"/>
      <c r="D240" s="228" t="s">
        <v>130</v>
      </c>
      <c r="E240" s="37"/>
      <c r="F240" s="229" t="s">
        <v>1432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130</v>
      </c>
      <c r="AU240" s="14" t="s">
        <v>81</v>
      </c>
    </row>
    <row r="241" s="2" customFormat="1">
      <c r="A241" s="35"/>
      <c r="B241" s="36"/>
      <c r="C241" s="233" t="s">
        <v>455</v>
      </c>
      <c r="D241" s="233" t="s">
        <v>138</v>
      </c>
      <c r="E241" s="234" t="s">
        <v>1434</v>
      </c>
      <c r="F241" s="235" t="s">
        <v>1435</v>
      </c>
      <c r="G241" s="236" t="s">
        <v>232</v>
      </c>
      <c r="H241" s="237">
        <v>1</v>
      </c>
      <c r="I241" s="238"/>
      <c r="J241" s="239">
        <f>ROUND(I241*H241,2)</f>
        <v>0</v>
      </c>
      <c r="K241" s="235" t="s">
        <v>1</v>
      </c>
      <c r="L241" s="240"/>
      <c r="M241" s="241" t="s">
        <v>1</v>
      </c>
      <c r="N241" s="242" t="s">
        <v>38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233</v>
      </c>
      <c r="AT241" s="226" t="s">
        <v>138</v>
      </c>
      <c r="AU241" s="226" t="s">
        <v>81</v>
      </c>
      <c r="AY241" s="14" t="s">
        <v>121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81</v>
      </c>
      <c r="BK241" s="227">
        <f>ROUND(I241*H241,2)</f>
        <v>0</v>
      </c>
      <c r="BL241" s="14" t="s">
        <v>234</v>
      </c>
      <c r="BM241" s="226" t="s">
        <v>1436</v>
      </c>
    </row>
    <row r="242" s="2" customFormat="1">
      <c r="A242" s="35"/>
      <c r="B242" s="36"/>
      <c r="C242" s="37"/>
      <c r="D242" s="228" t="s">
        <v>130</v>
      </c>
      <c r="E242" s="37"/>
      <c r="F242" s="229" t="s">
        <v>1435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130</v>
      </c>
      <c r="AU242" s="14" t="s">
        <v>81</v>
      </c>
    </row>
    <row r="243" s="2" customFormat="1" ht="16.5" customHeight="1">
      <c r="A243" s="35"/>
      <c r="B243" s="36"/>
      <c r="C243" s="215" t="s">
        <v>460</v>
      </c>
      <c r="D243" s="215" t="s">
        <v>124</v>
      </c>
      <c r="E243" s="216" t="s">
        <v>1437</v>
      </c>
      <c r="F243" s="217" t="s">
        <v>1432</v>
      </c>
      <c r="G243" s="218" t="s">
        <v>232</v>
      </c>
      <c r="H243" s="219">
        <v>1</v>
      </c>
      <c r="I243" s="220"/>
      <c r="J243" s="221">
        <f>ROUND(I243*H243,2)</f>
        <v>0</v>
      </c>
      <c r="K243" s="217" t="s">
        <v>1</v>
      </c>
      <c r="L243" s="41"/>
      <c r="M243" s="222" t="s">
        <v>1</v>
      </c>
      <c r="N243" s="223" t="s">
        <v>38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234</v>
      </c>
      <c r="AT243" s="226" t="s">
        <v>124</v>
      </c>
      <c r="AU243" s="226" t="s">
        <v>81</v>
      </c>
      <c r="AY243" s="14" t="s">
        <v>121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81</v>
      </c>
      <c r="BK243" s="227">
        <f>ROUND(I243*H243,2)</f>
        <v>0</v>
      </c>
      <c r="BL243" s="14" t="s">
        <v>234</v>
      </c>
      <c r="BM243" s="226" t="s">
        <v>1438</v>
      </c>
    </row>
    <row r="244" s="2" customFormat="1">
      <c r="A244" s="35"/>
      <c r="B244" s="36"/>
      <c r="C244" s="37"/>
      <c r="D244" s="228" t="s">
        <v>130</v>
      </c>
      <c r="E244" s="37"/>
      <c r="F244" s="229" t="s">
        <v>1432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130</v>
      </c>
      <c r="AU244" s="14" t="s">
        <v>81</v>
      </c>
    </row>
    <row r="245" s="2" customFormat="1">
      <c r="A245" s="35"/>
      <c r="B245" s="36"/>
      <c r="C245" s="233" t="s">
        <v>465</v>
      </c>
      <c r="D245" s="233" t="s">
        <v>138</v>
      </c>
      <c r="E245" s="234" t="s">
        <v>1439</v>
      </c>
      <c r="F245" s="235" t="s">
        <v>1440</v>
      </c>
      <c r="G245" s="236" t="s">
        <v>232</v>
      </c>
      <c r="H245" s="237">
        <v>1</v>
      </c>
      <c r="I245" s="238"/>
      <c r="J245" s="239">
        <f>ROUND(I245*H245,2)</f>
        <v>0</v>
      </c>
      <c r="K245" s="235" t="s">
        <v>1</v>
      </c>
      <c r="L245" s="240"/>
      <c r="M245" s="241" t="s">
        <v>1</v>
      </c>
      <c r="N245" s="242" t="s">
        <v>38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233</v>
      </c>
      <c r="AT245" s="226" t="s">
        <v>138</v>
      </c>
      <c r="AU245" s="226" t="s">
        <v>81</v>
      </c>
      <c r="AY245" s="14" t="s">
        <v>121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81</v>
      </c>
      <c r="BK245" s="227">
        <f>ROUND(I245*H245,2)</f>
        <v>0</v>
      </c>
      <c r="BL245" s="14" t="s">
        <v>234</v>
      </c>
      <c r="BM245" s="226" t="s">
        <v>1441</v>
      </c>
    </row>
    <row r="246" s="2" customFormat="1">
      <c r="A246" s="35"/>
      <c r="B246" s="36"/>
      <c r="C246" s="37"/>
      <c r="D246" s="228" t="s">
        <v>130</v>
      </c>
      <c r="E246" s="37"/>
      <c r="F246" s="229" t="s">
        <v>1440</v>
      </c>
      <c r="G246" s="37"/>
      <c r="H246" s="37"/>
      <c r="I246" s="230"/>
      <c r="J246" s="37"/>
      <c r="K246" s="37"/>
      <c r="L246" s="41"/>
      <c r="M246" s="231"/>
      <c r="N246" s="232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130</v>
      </c>
      <c r="AU246" s="14" t="s">
        <v>81</v>
      </c>
    </row>
    <row r="247" s="2" customFormat="1" ht="16.5" customHeight="1">
      <c r="A247" s="35"/>
      <c r="B247" s="36"/>
      <c r="C247" s="215" t="s">
        <v>470</v>
      </c>
      <c r="D247" s="215" t="s">
        <v>124</v>
      </c>
      <c r="E247" s="216" t="s">
        <v>1442</v>
      </c>
      <c r="F247" s="217" t="s">
        <v>1443</v>
      </c>
      <c r="G247" s="218" t="s">
        <v>232</v>
      </c>
      <c r="H247" s="219">
        <v>2</v>
      </c>
      <c r="I247" s="220"/>
      <c r="J247" s="221">
        <f>ROUND(I247*H247,2)</f>
        <v>0</v>
      </c>
      <c r="K247" s="217" t="s">
        <v>1</v>
      </c>
      <c r="L247" s="41"/>
      <c r="M247" s="222" t="s">
        <v>1</v>
      </c>
      <c r="N247" s="223" t="s">
        <v>38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234</v>
      </c>
      <c r="AT247" s="226" t="s">
        <v>124</v>
      </c>
      <c r="AU247" s="226" t="s">
        <v>81</v>
      </c>
      <c r="AY247" s="14" t="s">
        <v>121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81</v>
      </c>
      <c r="BK247" s="227">
        <f>ROUND(I247*H247,2)</f>
        <v>0</v>
      </c>
      <c r="BL247" s="14" t="s">
        <v>234</v>
      </c>
      <c r="BM247" s="226" t="s">
        <v>1444</v>
      </c>
    </row>
    <row r="248" s="2" customFormat="1">
      <c r="A248" s="35"/>
      <c r="B248" s="36"/>
      <c r="C248" s="37"/>
      <c r="D248" s="228" t="s">
        <v>130</v>
      </c>
      <c r="E248" s="37"/>
      <c r="F248" s="229" t="s">
        <v>1443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130</v>
      </c>
      <c r="AU248" s="14" t="s">
        <v>81</v>
      </c>
    </row>
    <row r="249" s="2" customFormat="1">
      <c r="A249" s="35"/>
      <c r="B249" s="36"/>
      <c r="C249" s="233" t="s">
        <v>476</v>
      </c>
      <c r="D249" s="233" t="s">
        <v>138</v>
      </c>
      <c r="E249" s="234" t="s">
        <v>1445</v>
      </c>
      <c r="F249" s="235" t="s">
        <v>1446</v>
      </c>
      <c r="G249" s="236" t="s">
        <v>232</v>
      </c>
      <c r="H249" s="237">
        <v>2</v>
      </c>
      <c r="I249" s="238"/>
      <c r="J249" s="239">
        <f>ROUND(I249*H249,2)</f>
        <v>0</v>
      </c>
      <c r="K249" s="235" t="s">
        <v>1</v>
      </c>
      <c r="L249" s="240"/>
      <c r="M249" s="241" t="s">
        <v>1</v>
      </c>
      <c r="N249" s="242" t="s">
        <v>38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233</v>
      </c>
      <c r="AT249" s="226" t="s">
        <v>138</v>
      </c>
      <c r="AU249" s="226" t="s">
        <v>81</v>
      </c>
      <c r="AY249" s="14" t="s">
        <v>121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81</v>
      </c>
      <c r="BK249" s="227">
        <f>ROUND(I249*H249,2)</f>
        <v>0</v>
      </c>
      <c r="BL249" s="14" t="s">
        <v>234</v>
      </c>
      <c r="BM249" s="226" t="s">
        <v>1447</v>
      </c>
    </row>
    <row r="250" s="2" customFormat="1">
      <c r="A250" s="35"/>
      <c r="B250" s="36"/>
      <c r="C250" s="37"/>
      <c r="D250" s="228" t="s">
        <v>130</v>
      </c>
      <c r="E250" s="37"/>
      <c r="F250" s="229" t="s">
        <v>1446</v>
      </c>
      <c r="G250" s="37"/>
      <c r="H250" s="37"/>
      <c r="I250" s="230"/>
      <c r="J250" s="37"/>
      <c r="K250" s="37"/>
      <c r="L250" s="41"/>
      <c r="M250" s="231"/>
      <c r="N250" s="232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130</v>
      </c>
      <c r="AU250" s="14" t="s">
        <v>81</v>
      </c>
    </row>
    <row r="251" s="2" customFormat="1" ht="16.5" customHeight="1">
      <c r="A251" s="35"/>
      <c r="B251" s="36"/>
      <c r="C251" s="215" t="s">
        <v>481</v>
      </c>
      <c r="D251" s="215" t="s">
        <v>124</v>
      </c>
      <c r="E251" s="216" t="s">
        <v>1448</v>
      </c>
      <c r="F251" s="217" t="s">
        <v>1449</v>
      </c>
      <c r="G251" s="218" t="s">
        <v>232</v>
      </c>
      <c r="H251" s="219">
        <v>3</v>
      </c>
      <c r="I251" s="220"/>
      <c r="J251" s="221">
        <f>ROUND(I251*H251,2)</f>
        <v>0</v>
      </c>
      <c r="K251" s="217" t="s">
        <v>1</v>
      </c>
      <c r="L251" s="41"/>
      <c r="M251" s="222" t="s">
        <v>1</v>
      </c>
      <c r="N251" s="223" t="s">
        <v>38</v>
      </c>
      <c r="O251" s="88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6" t="s">
        <v>234</v>
      </c>
      <c r="AT251" s="226" t="s">
        <v>124</v>
      </c>
      <c r="AU251" s="226" t="s">
        <v>81</v>
      </c>
      <c r="AY251" s="14" t="s">
        <v>121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4" t="s">
        <v>81</v>
      </c>
      <c r="BK251" s="227">
        <f>ROUND(I251*H251,2)</f>
        <v>0</v>
      </c>
      <c r="BL251" s="14" t="s">
        <v>234</v>
      </c>
      <c r="BM251" s="226" t="s">
        <v>1450</v>
      </c>
    </row>
    <row r="252" s="2" customFormat="1">
      <c r="A252" s="35"/>
      <c r="B252" s="36"/>
      <c r="C252" s="37"/>
      <c r="D252" s="228" t="s">
        <v>130</v>
      </c>
      <c r="E252" s="37"/>
      <c r="F252" s="229" t="s">
        <v>1449</v>
      </c>
      <c r="G252" s="37"/>
      <c r="H252" s="37"/>
      <c r="I252" s="230"/>
      <c r="J252" s="37"/>
      <c r="K252" s="37"/>
      <c r="L252" s="41"/>
      <c r="M252" s="231"/>
      <c r="N252" s="23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130</v>
      </c>
      <c r="AU252" s="14" t="s">
        <v>81</v>
      </c>
    </row>
    <row r="253" s="2" customFormat="1">
      <c r="A253" s="35"/>
      <c r="B253" s="36"/>
      <c r="C253" s="233" t="s">
        <v>486</v>
      </c>
      <c r="D253" s="233" t="s">
        <v>138</v>
      </c>
      <c r="E253" s="234" t="s">
        <v>1451</v>
      </c>
      <c r="F253" s="235" t="s">
        <v>1452</v>
      </c>
      <c r="G253" s="236" t="s">
        <v>232</v>
      </c>
      <c r="H253" s="237">
        <v>3</v>
      </c>
      <c r="I253" s="238"/>
      <c r="J253" s="239">
        <f>ROUND(I253*H253,2)</f>
        <v>0</v>
      </c>
      <c r="K253" s="235" t="s">
        <v>1</v>
      </c>
      <c r="L253" s="240"/>
      <c r="M253" s="241" t="s">
        <v>1</v>
      </c>
      <c r="N253" s="242" t="s">
        <v>38</v>
      </c>
      <c r="O253" s="88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6" t="s">
        <v>233</v>
      </c>
      <c r="AT253" s="226" t="s">
        <v>138</v>
      </c>
      <c r="AU253" s="226" t="s">
        <v>81</v>
      </c>
      <c r="AY253" s="14" t="s">
        <v>121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4" t="s">
        <v>81</v>
      </c>
      <c r="BK253" s="227">
        <f>ROUND(I253*H253,2)</f>
        <v>0</v>
      </c>
      <c r="BL253" s="14" t="s">
        <v>234</v>
      </c>
      <c r="BM253" s="226" t="s">
        <v>1453</v>
      </c>
    </row>
    <row r="254" s="2" customFormat="1">
      <c r="A254" s="35"/>
      <c r="B254" s="36"/>
      <c r="C254" s="37"/>
      <c r="D254" s="228" t="s">
        <v>130</v>
      </c>
      <c r="E254" s="37"/>
      <c r="F254" s="229" t="s">
        <v>1452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130</v>
      </c>
      <c r="AU254" s="14" t="s">
        <v>81</v>
      </c>
    </row>
    <row r="255" s="2" customFormat="1" ht="16.5" customHeight="1">
      <c r="A255" s="35"/>
      <c r="B255" s="36"/>
      <c r="C255" s="215" t="s">
        <v>491</v>
      </c>
      <c r="D255" s="215" t="s">
        <v>124</v>
      </c>
      <c r="E255" s="216" t="s">
        <v>1454</v>
      </c>
      <c r="F255" s="217" t="s">
        <v>1455</v>
      </c>
      <c r="G255" s="218" t="s">
        <v>232</v>
      </c>
      <c r="H255" s="219">
        <v>2</v>
      </c>
      <c r="I255" s="220"/>
      <c r="J255" s="221">
        <f>ROUND(I255*H255,2)</f>
        <v>0</v>
      </c>
      <c r="K255" s="217" t="s">
        <v>1</v>
      </c>
      <c r="L255" s="41"/>
      <c r="M255" s="222" t="s">
        <v>1</v>
      </c>
      <c r="N255" s="223" t="s">
        <v>38</v>
      </c>
      <c r="O255" s="8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234</v>
      </c>
      <c r="AT255" s="226" t="s">
        <v>124</v>
      </c>
      <c r="AU255" s="226" t="s">
        <v>81</v>
      </c>
      <c r="AY255" s="14" t="s">
        <v>121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81</v>
      </c>
      <c r="BK255" s="227">
        <f>ROUND(I255*H255,2)</f>
        <v>0</v>
      </c>
      <c r="BL255" s="14" t="s">
        <v>234</v>
      </c>
      <c r="BM255" s="226" t="s">
        <v>1456</v>
      </c>
    </row>
    <row r="256" s="2" customFormat="1">
      <c r="A256" s="35"/>
      <c r="B256" s="36"/>
      <c r="C256" s="37"/>
      <c r="D256" s="228" t="s">
        <v>130</v>
      </c>
      <c r="E256" s="37"/>
      <c r="F256" s="229" t="s">
        <v>1455</v>
      </c>
      <c r="G256" s="37"/>
      <c r="H256" s="37"/>
      <c r="I256" s="230"/>
      <c r="J256" s="37"/>
      <c r="K256" s="37"/>
      <c r="L256" s="41"/>
      <c r="M256" s="231"/>
      <c r="N256" s="232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130</v>
      </c>
      <c r="AU256" s="14" t="s">
        <v>81</v>
      </c>
    </row>
    <row r="257" s="2" customFormat="1">
      <c r="A257" s="35"/>
      <c r="B257" s="36"/>
      <c r="C257" s="233" t="s">
        <v>496</v>
      </c>
      <c r="D257" s="233" t="s">
        <v>138</v>
      </c>
      <c r="E257" s="234" t="s">
        <v>1457</v>
      </c>
      <c r="F257" s="235" t="s">
        <v>1458</v>
      </c>
      <c r="G257" s="236" t="s">
        <v>232</v>
      </c>
      <c r="H257" s="237">
        <v>2</v>
      </c>
      <c r="I257" s="238"/>
      <c r="J257" s="239">
        <f>ROUND(I257*H257,2)</f>
        <v>0</v>
      </c>
      <c r="K257" s="235" t="s">
        <v>1</v>
      </c>
      <c r="L257" s="240"/>
      <c r="M257" s="241" t="s">
        <v>1</v>
      </c>
      <c r="N257" s="242" t="s">
        <v>38</v>
      </c>
      <c r="O257" s="88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6" t="s">
        <v>233</v>
      </c>
      <c r="AT257" s="226" t="s">
        <v>138</v>
      </c>
      <c r="AU257" s="226" t="s">
        <v>81</v>
      </c>
      <c r="AY257" s="14" t="s">
        <v>121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4" t="s">
        <v>81</v>
      </c>
      <c r="BK257" s="227">
        <f>ROUND(I257*H257,2)</f>
        <v>0</v>
      </c>
      <c r="BL257" s="14" t="s">
        <v>234</v>
      </c>
      <c r="BM257" s="226" t="s">
        <v>1459</v>
      </c>
    </row>
    <row r="258" s="2" customFormat="1">
      <c r="A258" s="35"/>
      <c r="B258" s="36"/>
      <c r="C258" s="37"/>
      <c r="D258" s="228" t="s">
        <v>130</v>
      </c>
      <c r="E258" s="37"/>
      <c r="F258" s="229" t="s">
        <v>1458</v>
      </c>
      <c r="G258" s="37"/>
      <c r="H258" s="37"/>
      <c r="I258" s="230"/>
      <c r="J258" s="37"/>
      <c r="K258" s="37"/>
      <c r="L258" s="41"/>
      <c r="M258" s="231"/>
      <c r="N258" s="232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130</v>
      </c>
      <c r="AU258" s="14" t="s">
        <v>81</v>
      </c>
    </row>
    <row r="259" s="2" customFormat="1" ht="16.5" customHeight="1">
      <c r="A259" s="35"/>
      <c r="B259" s="36"/>
      <c r="C259" s="215" t="s">
        <v>501</v>
      </c>
      <c r="D259" s="215" t="s">
        <v>124</v>
      </c>
      <c r="E259" s="216" t="s">
        <v>1460</v>
      </c>
      <c r="F259" s="217" t="s">
        <v>1461</v>
      </c>
      <c r="G259" s="218" t="s">
        <v>232</v>
      </c>
      <c r="H259" s="219">
        <v>2</v>
      </c>
      <c r="I259" s="220"/>
      <c r="J259" s="221">
        <f>ROUND(I259*H259,2)</f>
        <v>0</v>
      </c>
      <c r="K259" s="217" t="s">
        <v>1</v>
      </c>
      <c r="L259" s="41"/>
      <c r="M259" s="222" t="s">
        <v>1</v>
      </c>
      <c r="N259" s="223" t="s">
        <v>38</v>
      </c>
      <c r="O259" s="88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234</v>
      </c>
      <c r="AT259" s="226" t="s">
        <v>124</v>
      </c>
      <c r="AU259" s="226" t="s">
        <v>81</v>
      </c>
      <c r="AY259" s="14" t="s">
        <v>121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81</v>
      </c>
      <c r="BK259" s="227">
        <f>ROUND(I259*H259,2)</f>
        <v>0</v>
      </c>
      <c r="BL259" s="14" t="s">
        <v>234</v>
      </c>
      <c r="BM259" s="226" t="s">
        <v>1462</v>
      </c>
    </row>
    <row r="260" s="2" customFormat="1">
      <c r="A260" s="35"/>
      <c r="B260" s="36"/>
      <c r="C260" s="37"/>
      <c r="D260" s="228" t="s">
        <v>130</v>
      </c>
      <c r="E260" s="37"/>
      <c r="F260" s="229" t="s">
        <v>1461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130</v>
      </c>
      <c r="AU260" s="14" t="s">
        <v>81</v>
      </c>
    </row>
    <row r="261" s="2" customFormat="1" ht="16.5" customHeight="1">
      <c r="A261" s="35"/>
      <c r="B261" s="36"/>
      <c r="C261" s="215" t="s">
        <v>330</v>
      </c>
      <c r="D261" s="215" t="s">
        <v>124</v>
      </c>
      <c r="E261" s="216" t="s">
        <v>1463</v>
      </c>
      <c r="F261" s="217" t="s">
        <v>1464</v>
      </c>
      <c r="G261" s="218" t="s">
        <v>147</v>
      </c>
      <c r="H261" s="219">
        <v>25</v>
      </c>
      <c r="I261" s="220"/>
      <c r="J261" s="221">
        <f>ROUND(I261*H261,2)</f>
        <v>0</v>
      </c>
      <c r="K261" s="217" t="s">
        <v>1</v>
      </c>
      <c r="L261" s="41"/>
      <c r="M261" s="222" t="s">
        <v>1</v>
      </c>
      <c r="N261" s="223" t="s">
        <v>38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234</v>
      </c>
      <c r="AT261" s="226" t="s">
        <v>124</v>
      </c>
      <c r="AU261" s="226" t="s">
        <v>81</v>
      </c>
      <c r="AY261" s="14" t="s">
        <v>121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81</v>
      </c>
      <c r="BK261" s="227">
        <f>ROUND(I261*H261,2)</f>
        <v>0</v>
      </c>
      <c r="BL261" s="14" t="s">
        <v>234</v>
      </c>
      <c r="BM261" s="226" t="s">
        <v>1465</v>
      </c>
    </row>
    <row r="262" s="2" customFormat="1">
      <c r="A262" s="35"/>
      <c r="B262" s="36"/>
      <c r="C262" s="37"/>
      <c r="D262" s="228" t="s">
        <v>130</v>
      </c>
      <c r="E262" s="37"/>
      <c r="F262" s="229" t="s">
        <v>1464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130</v>
      </c>
      <c r="AU262" s="14" t="s">
        <v>81</v>
      </c>
    </row>
    <row r="263" s="2" customFormat="1" ht="33" customHeight="1">
      <c r="A263" s="35"/>
      <c r="B263" s="36"/>
      <c r="C263" s="233" t="s">
        <v>335</v>
      </c>
      <c r="D263" s="233" t="s">
        <v>138</v>
      </c>
      <c r="E263" s="234" t="s">
        <v>1466</v>
      </c>
      <c r="F263" s="235" t="s">
        <v>1467</v>
      </c>
      <c r="G263" s="236" t="s">
        <v>147</v>
      </c>
      <c r="H263" s="237">
        <v>25</v>
      </c>
      <c r="I263" s="238"/>
      <c r="J263" s="239">
        <f>ROUND(I263*H263,2)</f>
        <v>0</v>
      </c>
      <c r="K263" s="235" t="s">
        <v>1</v>
      </c>
      <c r="L263" s="240"/>
      <c r="M263" s="241" t="s">
        <v>1</v>
      </c>
      <c r="N263" s="242" t="s">
        <v>38</v>
      </c>
      <c r="O263" s="88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233</v>
      </c>
      <c r="AT263" s="226" t="s">
        <v>138</v>
      </c>
      <c r="AU263" s="226" t="s">
        <v>81</v>
      </c>
      <c r="AY263" s="14" t="s">
        <v>121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81</v>
      </c>
      <c r="BK263" s="227">
        <f>ROUND(I263*H263,2)</f>
        <v>0</v>
      </c>
      <c r="BL263" s="14" t="s">
        <v>234</v>
      </c>
      <c r="BM263" s="226" t="s">
        <v>1468</v>
      </c>
    </row>
    <row r="264" s="2" customFormat="1">
      <c r="A264" s="35"/>
      <c r="B264" s="36"/>
      <c r="C264" s="37"/>
      <c r="D264" s="228" t="s">
        <v>130</v>
      </c>
      <c r="E264" s="37"/>
      <c r="F264" s="229" t="s">
        <v>1467</v>
      </c>
      <c r="G264" s="37"/>
      <c r="H264" s="37"/>
      <c r="I264" s="230"/>
      <c r="J264" s="37"/>
      <c r="K264" s="37"/>
      <c r="L264" s="41"/>
      <c r="M264" s="231"/>
      <c r="N264" s="232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130</v>
      </c>
      <c r="AU264" s="14" t="s">
        <v>81</v>
      </c>
    </row>
    <row r="265" s="2" customFormat="1" ht="16.5" customHeight="1">
      <c r="A265" s="35"/>
      <c r="B265" s="36"/>
      <c r="C265" s="215" t="s">
        <v>506</v>
      </c>
      <c r="D265" s="215" t="s">
        <v>124</v>
      </c>
      <c r="E265" s="216" t="s">
        <v>1469</v>
      </c>
      <c r="F265" s="217" t="s">
        <v>1470</v>
      </c>
      <c r="G265" s="218" t="s">
        <v>232</v>
      </c>
      <c r="H265" s="219">
        <v>1</v>
      </c>
      <c r="I265" s="220"/>
      <c r="J265" s="221">
        <f>ROUND(I265*H265,2)</f>
        <v>0</v>
      </c>
      <c r="K265" s="217" t="s">
        <v>1</v>
      </c>
      <c r="L265" s="41"/>
      <c r="M265" s="222" t="s">
        <v>1</v>
      </c>
      <c r="N265" s="223" t="s">
        <v>38</v>
      </c>
      <c r="O265" s="88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234</v>
      </c>
      <c r="AT265" s="226" t="s">
        <v>124</v>
      </c>
      <c r="AU265" s="226" t="s">
        <v>81</v>
      </c>
      <c r="AY265" s="14" t="s">
        <v>121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81</v>
      </c>
      <c r="BK265" s="227">
        <f>ROUND(I265*H265,2)</f>
        <v>0</v>
      </c>
      <c r="BL265" s="14" t="s">
        <v>234</v>
      </c>
      <c r="BM265" s="226" t="s">
        <v>1471</v>
      </c>
    </row>
    <row r="266" s="2" customFormat="1">
      <c r="A266" s="35"/>
      <c r="B266" s="36"/>
      <c r="C266" s="37"/>
      <c r="D266" s="228" t="s">
        <v>130</v>
      </c>
      <c r="E266" s="37"/>
      <c r="F266" s="229" t="s">
        <v>1470</v>
      </c>
      <c r="G266" s="37"/>
      <c r="H266" s="37"/>
      <c r="I266" s="230"/>
      <c r="J266" s="37"/>
      <c r="K266" s="37"/>
      <c r="L266" s="41"/>
      <c r="M266" s="231"/>
      <c r="N266" s="232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130</v>
      </c>
      <c r="AU266" s="14" t="s">
        <v>81</v>
      </c>
    </row>
    <row r="267" s="2" customFormat="1">
      <c r="A267" s="35"/>
      <c r="B267" s="36"/>
      <c r="C267" s="233" t="s">
        <v>511</v>
      </c>
      <c r="D267" s="233" t="s">
        <v>138</v>
      </c>
      <c r="E267" s="234" t="s">
        <v>1472</v>
      </c>
      <c r="F267" s="235" t="s">
        <v>1473</v>
      </c>
      <c r="G267" s="236" t="s">
        <v>232</v>
      </c>
      <c r="H267" s="237">
        <v>1</v>
      </c>
      <c r="I267" s="238"/>
      <c r="J267" s="239">
        <f>ROUND(I267*H267,2)</f>
        <v>0</v>
      </c>
      <c r="K267" s="235" t="s">
        <v>1</v>
      </c>
      <c r="L267" s="240"/>
      <c r="M267" s="241" t="s">
        <v>1</v>
      </c>
      <c r="N267" s="242" t="s">
        <v>38</v>
      </c>
      <c r="O267" s="88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233</v>
      </c>
      <c r="AT267" s="226" t="s">
        <v>138</v>
      </c>
      <c r="AU267" s="226" t="s">
        <v>81</v>
      </c>
      <c r="AY267" s="14" t="s">
        <v>121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81</v>
      </c>
      <c r="BK267" s="227">
        <f>ROUND(I267*H267,2)</f>
        <v>0</v>
      </c>
      <c r="BL267" s="14" t="s">
        <v>234</v>
      </c>
      <c r="BM267" s="226" t="s">
        <v>1474</v>
      </c>
    </row>
    <row r="268" s="2" customFormat="1">
      <c r="A268" s="35"/>
      <c r="B268" s="36"/>
      <c r="C268" s="37"/>
      <c r="D268" s="228" t="s">
        <v>130</v>
      </c>
      <c r="E268" s="37"/>
      <c r="F268" s="229" t="s">
        <v>1473</v>
      </c>
      <c r="G268" s="37"/>
      <c r="H268" s="37"/>
      <c r="I268" s="230"/>
      <c r="J268" s="37"/>
      <c r="K268" s="37"/>
      <c r="L268" s="41"/>
      <c r="M268" s="231"/>
      <c r="N268" s="232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130</v>
      </c>
      <c r="AU268" s="14" t="s">
        <v>81</v>
      </c>
    </row>
    <row r="269" s="2" customFormat="1" ht="16.5" customHeight="1">
      <c r="A269" s="35"/>
      <c r="B269" s="36"/>
      <c r="C269" s="215" t="s">
        <v>516</v>
      </c>
      <c r="D269" s="215" t="s">
        <v>124</v>
      </c>
      <c r="E269" s="216" t="s">
        <v>1475</v>
      </c>
      <c r="F269" s="217" t="s">
        <v>1476</v>
      </c>
      <c r="G269" s="218" t="s">
        <v>147</v>
      </c>
      <c r="H269" s="219">
        <v>30</v>
      </c>
      <c r="I269" s="220"/>
      <c r="J269" s="221">
        <f>ROUND(I269*H269,2)</f>
        <v>0</v>
      </c>
      <c r="K269" s="217" t="s">
        <v>1</v>
      </c>
      <c r="L269" s="41"/>
      <c r="M269" s="222" t="s">
        <v>1</v>
      </c>
      <c r="N269" s="223" t="s">
        <v>38</v>
      </c>
      <c r="O269" s="88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234</v>
      </c>
      <c r="AT269" s="226" t="s">
        <v>124</v>
      </c>
      <c r="AU269" s="226" t="s">
        <v>81</v>
      </c>
      <c r="AY269" s="14" t="s">
        <v>121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81</v>
      </c>
      <c r="BK269" s="227">
        <f>ROUND(I269*H269,2)</f>
        <v>0</v>
      </c>
      <c r="BL269" s="14" t="s">
        <v>234</v>
      </c>
      <c r="BM269" s="226" t="s">
        <v>1477</v>
      </c>
    </row>
    <row r="270" s="2" customFormat="1">
      <c r="A270" s="35"/>
      <c r="B270" s="36"/>
      <c r="C270" s="37"/>
      <c r="D270" s="228" t="s">
        <v>130</v>
      </c>
      <c r="E270" s="37"/>
      <c r="F270" s="229" t="s">
        <v>1476</v>
      </c>
      <c r="G270" s="37"/>
      <c r="H270" s="37"/>
      <c r="I270" s="230"/>
      <c r="J270" s="37"/>
      <c r="K270" s="37"/>
      <c r="L270" s="41"/>
      <c r="M270" s="231"/>
      <c r="N270" s="23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130</v>
      </c>
      <c r="AU270" s="14" t="s">
        <v>81</v>
      </c>
    </row>
    <row r="271" s="2" customFormat="1" ht="16.5" customHeight="1">
      <c r="A271" s="35"/>
      <c r="B271" s="36"/>
      <c r="C271" s="233" t="s">
        <v>521</v>
      </c>
      <c r="D271" s="233" t="s">
        <v>138</v>
      </c>
      <c r="E271" s="234" t="s">
        <v>1478</v>
      </c>
      <c r="F271" s="235" t="s">
        <v>1479</v>
      </c>
      <c r="G271" s="236" t="s">
        <v>147</v>
      </c>
      <c r="H271" s="237">
        <v>30</v>
      </c>
      <c r="I271" s="238"/>
      <c r="J271" s="239">
        <f>ROUND(I271*H271,2)</f>
        <v>0</v>
      </c>
      <c r="K271" s="235" t="s">
        <v>1</v>
      </c>
      <c r="L271" s="240"/>
      <c r="M271" s="241" t="s">
        <v>1</v>
      </c>
      <c r="N271" s="242" t="s">
        <v>38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233</v>
      </c>
      <c r="AT271" s="226" t="s">
        <v>138</v>
      </c>
      <c r="AU271" s="226" t="s">
        <v>81</v>
      </c>
      <c r="AY271" s="14" t="s">
        <v>121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81</v>
      </c>
      <c r="BK271" s="227">
        <f>ROUND(I271*H271,2)</f>
        <v>0</v>
      </c>
      <c r="BL271" s="14" t="s">
        <v>234</v>
      </c>
      <c r="BM271" s="226" t="s">
        <v>1480</v>
      </c>
    </row>
    <row r="272" s="2" customFormat="1">
      <c r="A272" s="35"/>
      <c r="B272" s="36"/>
      <c r="C272" s="37"/>
      <c r="D272" s="228" t="s">
        <v>130</v>
      </c>
      <c r="E272" s="37"/>
      <c r="F272" s="229" t="s">
        <v>1479</v>
      </c>
      <c r="G272" s="37"/>
      <c r="H272" s="37"/>
      <c r="I272" s="230"/>
      <c r="J272" s="37"/>
      <c r="K272" s="37"/>
      <c r="L272" s="41"/>
      <c r="M272" s="231"/>
      <c r="N272" s="23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130</v>
      </c>
      <c r="AU272" s="14" t="s">
        <v>81</v>
      </c>
    </row>
    <row r="273" s="2" customFormat="1" ht="16.5" customHeight="1">
      <c r="A273" s="35"/>
      <c r="B273" s="36"/>
      <c r="C273" s="215" t="s">
        <v>526</v>
      </c>
      <c r="D273" s="215" t="s">
        <v>124</v>
      </c>
      <c r="E273" s="216" t="s">
        <v>1481</v>
      </c>
      <c r="F273" s="217" t="s">
        <v>1482</v>
      </c>
      <c r="G273" s="218" t="s">
        <v>232</v>
      </c>
      <c r="H273" s="219">
        <v>1</v>
      </c>
      <c r="I273" s="220"/>
      <c r="J273" s="221">
        <f>ROUND(I273*H273,2)</f>
        <v>0</v>
      </c>
      <c r="K273" s="217" t="s">
        <v>1</v>
      </c>
      <c r="L273" s="41"/>
      <c r="M273" s="222" t="s">
        <v>1</v>
      </c>
      <c r="N273" s="223" t="s">
        <v>38</v>
      </c>
      <c r="O273" s="88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234</v>
      </c>
      <c r="AT273" s="226" t="s">
        <v>124</v>
      </c>
      <c r="AU273" s="226" t="s">
        <v>81</v>
      </c>
      <c r="AY273" s="14" t="s">
        <v>121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4" t="s">
        <v>81</v>
      </c>
      <c r="BK273" s="227">
        <f>ROUND(I273*H273,2)</f>
        <v>0</v>
      </c>
      <c r="BL273" s="14" t="s">
        <v>234</v>
      </c>
      <c r="BM273" s="226" t="s">
        <v>1483</v>
      </c>
    </row>
    <row r="274" s="2" customFormat="1">
      <c r="A274" s="35"/>
      <c r="B274" s="36"/>
      <c r="C274" s="37"/>
      <c r="D274" s="228" t="s">
        <v>130</v>
      </c>
      <c r="E274" s="37"/>
      <c r="F274" s="229" t="s">
        <v>1482</v>
      </c>
      <c r="G274" s="37"/>
      <c r="H274" s="37"/>
      <c r="I274" s="230"/>
      <c r="J274" s="37"/>
      <c r="K274" s="37"/>
      <c r="L274" s="41"/>
      <c r="M274" s="231"/>
      <c r="N274" s="232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130</v>
      </c>
      <c r="AU274" s="14" t="s">
        <v>81</v>
      </c>
    </row>
    <row r="275" s="2" customFormat="1" ht="16.5" customHeight="1">
      <c r="A275" s="35"/>
      <c r="B275" s="36"/>
      <c r="C275" s="233" t="s">
        <v>531</v>
      </c>
      <c r="D275" s="233" t="s">
        <v>138</v>
      </c>
      <c r="E275" s="234" t="s">
        <v>1484</v>
      </c>
      <c r="F275" s="235" t="s">
        <v>1485</v>
      </c>
      <c r="G275" s="236" t="s">
        <v>232</v>
      </c>
      <c r="H275" s="237">
        <v>1</v>
      </c>
      <c r="I275" s="238"/>
      <c r="J275" s="239">
        <f>ROUND(I275*H275,2)</f>
        <v>0</v>
      </c>
      <c r="K275" s="235" t="s">
        <v>1</v>
      </c>
      <c r="L275" s="240"/>
      <c r="M275" s="241" t="s">
        <v>1</v>
      </c>
      <c r="N275" s="242" t="s">
        <v>38</v>
      </c>
      <c r="O275" s="88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233</v>
      </c>
      <c r="AT275" s="226" t="s">
        <v>138</v>
      </c>
      <c r="AU275" s="226" t="s">
        <v>81</v>
      </c>
      <c r="AY275" s="14" t="s">
        <v>121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81</v>
      </c>
      <c r="BK275" s="227">
        <f>ROUND(I275*H275,2)</f>
        <v>0</v>
      </c>
      <c r="BL275" s="14" t="s">
        <v>234</v>
      </c>
      <c r="BM275" s="226" t="s">
        <v>1486</v>
      </c>
    </row>
    <row r="276" s="2" customFormat="1">
      <c r="A276" s="35"/>
      <c r="B276" s="36"/>
      <c r="C276" s="37"/>
      <c r="D276" s="228" t="s">
        <v>130</v>
      </c>
      <c r="E276" s="37"/>
      <c r="F276" s="229" t="s">
        <v>1485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130</v>
      </c>
      <c r="AU276" s="14" t="s">
        <v>81</v>
      </c>
    </row>
    <row r="277" s="2" customFormat="1" ht="16.5" customHeight="1">
      <c r="A277" s="35"/>
      <c r="B277" s="36"/>
      <c r="C277" s="215" t="s">
        <v>536</v>
      </c>
      <c r="D277" s="215" t="s">
        <v>124</v>
      </c>
      <c r="E277" s="216" t="s">
        <v>1487</v>
      </c>
      <c r="F277" s="217" t="s">
        <v>1488</v>
      </c>
      <c r="G277" s="218" t="s">
        <v>1286</v>
      </c>
      <c r="H277" s="219">
        <v>1</v>
      </c>
      <c r="I277" s="220"/>
      <c r="J277" s="221">
        <f>ROUND(I277*H277,2)</f>
        <v>0</v>
      </c>
      <c r="K277" s="217" t="s">
        <v>1</v>
      </c>
      <c r="L277" s="41"/>
      <c r="M277" s="222" t="s">
        <v>1</v>
      </c>
      <c r="N277" s="223" t="s">
        <v>38</v>
      </c>
      <c r="O277" s="88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234</v>
      </c>
      <c r="AT277" s="226" t="s">
        <v>124</v>
      </c>
      <c r="AU277" s="226" t="s">
        <v>81</v>
      </c>
      <c r="AY277" s="14" t="s">
        <v>121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81</v>
      </c>
      <c r="BK277" s="227">
        <f>ROUND(I277*H277,2)</f>
        <v>0</v>
      </c>
      <c r="BL277" s="14" t="s">
        <v>234</v>
      </c>
      <c r="BM277" s="226" t="s">
        <v>1489</v>
      </c>
    </row>
    <row r="278" s="2" customFormat="1">
      <c r="A278" s="35"/>
      <c r="B278" s="36"/>
      <c r="C278" s="37"/>
      <c r="D278" s="228" t="s">
        <v>130</v>
      </c>
      <c r="E278" s="37"/>
      <c r="F278" s="229" t="s">
        <v>1488</v>
      </c>
      <c r="G278" s="37"/>
      <c r="H278" s="37"/>
      <c r="I278" s="230"/>
      <c r="J278" s="37"/>
      <c r="K278" s="37"/>
      <c r="L278" s="41"/>
      <c r="M278" s="231"/>
      <c r="N278" s="232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130</v>
      </c>
      <c r="AU278" s="14" t="s">
        <v>81</v>
      </c>
    </row>
    <row r="279" s="2" customFormat="1">
      <c r="A279" s="35"/>
      <c r="B279" s="36"/>
      <c r="C279" s="233" t="s">
        <v>541</v>
      </c>
      <c r="D279" s="233" t="s">
        <v>138</v>
      </c>
      <c r="E279" s="234" t="s">
        <v>1490</v>
      </c>
      <c r="F279" s="235" t="s">
        <v>1491</v>
      </c>
      <c r="G279" s="236" t="s">
        <v>1286</v>
      </c>
      <c r="H279" s="237">
        <v>1</v>
      </c>
      <c r="I279" s="238"/>
      <c r="J279" s="239">
        <f>ROUND(I279*H279,2)</f>
        <v>0</v>
      </c>
      <c r="K279" s="235" t="s">
        <v>1</v>
      </c>
      <c r="L279" s="240"/>
      <c r="M279" s="241" t="s">
        <v>1</v>
      </c>
      <c r="N279" s="242" t="s">
        <v>38</v>
      </c>
      <c r="O279" s="88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233</v>
      </c>
      <c r="AT279" s="226" t="s">
        <v>138</v>
      </c>
      <c r="AU279" s="226" t="s">
        <v>81</v>
      </c>
      <c r="AY279" s="14" t="s">
        <v>121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4" t="s">
        <v>81</v>
      </c>
      <c r="BK279" s="227">
        <f>ROUND(I279*H279,2)</f>
        <v>0</v>
      </c>
      <c r="BL279" s="14" t="s">
        <v>234</v>
      </c>
      <c r="BM279" s="226" t="s">
        <v>1492</v>
      </c>
    </row>
    <row r="280" s="2" customFormat="1">
      <c r="A280" s="35"/>
      <c r="B280" s="36"/>
      <c r="C280" s="37"/>
      <c r="D280" s="228" t="s">
        <v>130</v>
      </c>
      <c r="E280" s="37"/>
      <c r="F280" s="229" t="s">
        <v>1491</v>
      </c>
      <c r="G280" s="37"/>
      <c r="H280" s="37"/>
      <c r="I280" s="230"/>
      <c r="J280" s="37"/>
      <c r="K280" s="37"/>
      <c r="L280" s="41"/>
      <c r="M280" s="231"/>
      <c r="N280" s="232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130</v>
      </c>
      <c r="AU280" s="14" t="s">
        <v>81</v>
      </c>
    </row>
    <row r="281" s="2" customFormat="1" ht="16.5" customHeight="1">
      <c r="A281" s="35"/>
      <c r="B281" s="36"/>
      <c r="C281" s="215" t="s">
        <v>340</v>
      </c>
      <c r="D281" s="215" t="s">
        <v>124</v>
      </c>
      <c r="E281" s="216" t="s">
        <v>1493</v>
      </c>
      <c r="F281" s="217" t="s">
        <v>1494</v>
      </c>
      <c r="G281" s="218" t="s">
        <v>147</v>
      </c>
      <c r="H281" s="219">
        <v>150</v>
      </c>
      <c r="I281" s="220"/>
      <c r="J281" s="221">
        <f>ROUND(I281*H281,2)</f>
        <v>0</v>
      </c>
      <c r="K281" s="217" t="s">
        <v>1</v>
      </c>
      <c r="L281" s="41"/>
      <c r="M281" s="222" t="s">
        <v>1</v>
      </c>
      <c r="N281" s="223" t="s">
        <v>38</v>
      </c>
      <c r="O281" s="88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234</v>
      </c>
      <c r="AT281" s="226" t="s">
        <v>124</v>
      </c>
      <c r="AU281" s="226" t="s">
        <v>81</v>
      </c>
      <c r="AY281" s="14" t="s">
        <v>121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4" t="s">
        <v>81</v>
      </c>
      <c r="BK281" s="227">
        <f>ROUND(I281*H281,2)</f>
        <v>0</v>
      </c>
      <c r="BL281" s="14" t="s">
        <v>234</v>
      </c>
      <c r="BM281" s="226" t="s">
        <v>1495</v>
      </c>
    </row>
    <row r="282" s="2" customFormat="1">
      <c r="A282" s="35"/>
      <c r="B282" s="36"/>
      <c r="C282" s="37"/>
      <c r="D282" s="228" t="s">
        <v>130</v>
      </c>
      <c r="E282" s="37"/>
      <c r="F282" s="229" t="s">
        <v>1494</v>
      </c>
      <c r="G282" s="37"/>
      <c r="H282" s="37"/>
      <c r="I282" s="230"/>
      <c r="J282" s="37"/>
      <c r="K282" s="37"/>
      <c r="L282" s="41"/>
      <c r="M282" s="231"/>
      <c r="N282" s="232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130</v>
      </c>
      <c r="AU282" s="14" t="s">
        <v>81</v>
      </c>
    </row>
    <row r="283" s="2" customFormat="1" ht="33" customHeight="1">
      <c r="A283" s="35"/>
      <c r="B283" s="36"/>
      <c r="C283" s="233" t="s">
        <v>345</v>
      </c>
      <c r="D283" s="233" t="s">
        <v>138</v>
      </c>
      <c r="E283" s="234" t="s">
        <v>1496</v>
      </c>
      <c r="F283" s="235" t="s">
        <v>1497</v>
      </c>
      <c r="G283" s="236" t="s">
        <v>147</v>
      </c>
      <c r="H283" s="237">
        <v>150</v>
      </c>
      <c r="I283" s="238"/>
      <c r="J283" s="239">
        <f>ROUND(I283*H283,2)</f>
        <v>0</v>
      </c>
      <c r="K283" s="235" t="s">
        <v>1</v>
      </c>
      <c r="L283" s="240"/>
      <c r="M283" s="241" t="s">
        <v>1</v>
      </c>
      <c r="N283" s="242" t="s">
        <v>38</v>
      </c>
      <c r="O283" s="88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6" t="s">
        <v>233</v>
      </c>
      <c r="AT283" s="226" t="s">
        <v>138</v>
      </c>
      <c r="AU283" s="226" t="s">
        <v>81</v>
      </c>
      <c r="AY283" s="14" t="s">
        <v>121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4" t="s">
        <v>81</v>
      </c>
      <c r="BK283" s="227">
        <f>ROUND(I283*H283,2)</f>
        <v>0</v>
      </c>
      <c r="BL283" s="14" t="s">
        <v>234</v>
      </c>
      <c r="BM283" s="226" t="s">
        <v>1498</v>
      </c>
    </row>
    <row r="284" s="2" customFormat="1">
      <c r="A284" s="35"/>
      <c r="B284" s="36"/>
      <c r="C284" s="37"/>
      <c r="D284" s="228" t="s">
        <v>130</v>
      </c>
      <c r="E284" s="37"/>
      <c r="F284" s="229" t="s">
        <v>1497</v>
      </c>
      <c r="G284" s="37"/>
      <c r="H284" s="37"/>
      <c r="I284" s="230"/>
      <c r="J284" s="37"/>
      <c r="K284" s="37"/>
      <c r="L284" s="41"/>
      <c r="M284" s="231"/>
      <c r="N284" s="232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130</v>
      </c>
      <c r="AU284" s="14" t="s">
        <v>81</v>
      </c>
    </row>
    <row r="285" s="2" customFormat="1" ht="16.5" customHeight="1">
      <c r="A285" s="35"/>
      <c r="B285" s="36"/>
      <c r="C285" s="215" t="s">
        <v>350</v>
      </c>
      <c r="D285" s="215" t="s">
        <v>124</v>
      </c>
      <c r="E285" s="216" t="s">
        <v>1499</v>
      </c>
      <c r="F285" s="217" t="s">
        <v>1500</v>
      </c>
      <c r="G285" s="218" t="s">
        <v>147</v>
      </c>
      <c r="H285" s="219">
        <v>300</v>
      </c>
      <c r="I285" s="220"/>
      <c r="J285" s="221">
        <f>ROUND(I285*H285,2)</f>
        <v>0</v>
      </c>
      <c r="K285" s="217" t="s">
        <v>1</v>
      </c>
      <c r="L285" s="41"/>
      <c r="M285" s="222" t="s">
        <v>1</v>
      </c>
      <c r="N285" s="223" t="s">
        <v>38</v>
      </c>
      <c r="O285" s="8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234</v>
      </c>
      <c r="AT285" s="226" t="s">
        <v>124</v>
      </c>
      <c r="AU285" s="226" t="s">
        <v>81</v>
      </c>
      <c r="AY285" s="14" t="s">
        <v>121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81</v>
      </c>
      <c r="BK285" s="227">
        <f>ROUND(I285*H285,2)</f>
        <v>0</v>
      </c>
      <c r="BL285" s="14" t="s">
        <v>234</v>
      </c>
      <c r="BM285" s="226" t="s">
        <v>1501</v>
      </c>
    </row>
    <row r="286" s="2" customFormat="1">
      <c r="A286" s="35"/>
      <c r="B286" s="36"/>
      <c r="C286" s="37"/>
      <c r="D286" s="228" t="s">
        <v>130</v>
      </c>
      <c r="E286" s="37"/>
      <c r="F286" s="229" t="s">
        <v>1500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130</v>
      </c>
      <c r="AU286" s="14" t="s">
        <v>81</v>
      </c>
    </row>
    <row r="287" s="2" customFormat="1" ht="33" customHeight="1">
      <c r="A287" s="35"/>
      <c r="B287" s="36"/>
      <c r="C287" s="233" t="s">
        <v>355</v>
      </c>
      <c r="D287" s="233" t="s">
        <v>138</v>
      </c>
      <c r="E287" s="234" t="s">
        <v>1502</v>
      </c>
      <c r="F287" s="235" t="s">
        <v>1503</v>
      </c>
      <c r="G287" s="236" t="s">
        <v>147</v>
      </c>
      <c r="H287" s="237">
        <v>300</v>
      </c>
      <c r="I287" s="238"/>
      <c r="J287" s="239">
        <f>ROUND(I287*H287,2)</f>
        <v>0</v>
      </c>
      <c r="K287" s="235" t="s">
        <v>1</v>
      </c>
      <c r="L287" s="240"/>
      <c r="M287" s="241" t="s">
        <v>1</v>
      </c>
      <c r="N287" s="242" t="s">
        <v>38</v>
      </c>
      <c r="O287" s="88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233</v>
      </c>
      <c r="AT287" s="226" t="s">
        <v>138</v>
      </c>
      <c r="AU287" s="226" t="s">
        <v>81</v>
      </c>
      <c r="AY287" s="14" t="s">
        <v>121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81</v>
      </c>
      <c r="BK287" s="227">
        <f>ROUND(I287*H287,2)</f>
        <v>0</v>
      </c>
      <c r="BL287" s="14" t="s">
        <v>234</v>
      </c>
      <c r="BM287" s="226" t="s">
        <v>1504</v>
      </c>
    </row>
    <row r="288" s="2" customFormat="1">
      <c r="A288" s="35"/>
      <c r="B288" s="36"/>
      <c r="C288" s="37"/>
      <c r="D288" s="228" t="s">
        <v>130</v>
      </c>
      <c r="E288" s="37"/>
      <c r="F288" s="229" t="s">
        <v>1503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130</v>
      </c>
      <c r="AU288" s="14" t="s">
        <v>81</v>
      </c>
    </row>
    <row r="289" s="2" customFormat="1" ht="16.5" customHeight="1">
      <c r="A289" s="35"/>
      <c r="B289" s="36"/>
      <c r="C289" s="215" t="s">
        <v>361</v>
      </c>
      <c r="D289" s="215" t="s">
        <v>124</v>
      </c>
      <c r="E289" s="216" t="s">
        <v>1505</v>
      </c>
      <c r="F289" s="217" t="s">
        <v>1506</v>
      </c>
      <c r="G289" s="218" t="s">
        <v>147</v>
      </c>
      <c r="H289" s="219">
        <v>150</v>
      </c>
      <c r="I289" s="220"/>
      <c r="J289" s="221">
        <f>ROUND(I289*H289,2)</f>
        <v>0</v>
      </c>
      <c r="K289" s="217" t="s">
        <v>1</v>
      </c>
      <c r="L289" s="41"/>
      <c r="M289" s="222" t="s">
        <v>1</v>
      </c>
      <c r="N289" s="223" t="s">
        <v>38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234</v>
      </c>
      <c r="AT289" s="226" t="s">
        <v>124</v>
      </c>
      <c r="AU289" s="226" t="s">
        <v>81</v>
      </c>
      <c r="AY289" s="14" t="s">
        <v>121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81</v>
      </c>
      <c r="BK289" s="227">
        <f>ROUND(I289*H289,2)</f>
        <v>0</v>
      </c>
      <c r="BL289" s="14" t="s">
        <v>234</v>
      </c>
      <c r="BM289" s="226" t="s">
        <v>1507</v>
      </c>
    </row>
    <row r="290" s="2" customFormat="1">
      <c r="A290" s="35"/>
      <c r="B290" s="36"/>
      <c r="C290" s="37"/>
      <c r="D290" s="228" t="s">
        <v>130</v>
      </c>
      <c r="E290" s="37"/>
      <c r="F290" s="229" t="s">
        <v>1506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130</v>
      </c>
      <c r="AU290" s="14" t="s">
        <v>81</v>
      </c>
    </row>
    <row r="291" s="2" customFormat="1">
      <c r="A291" s="35"/>
      <c r="B291" s="36"/>
      <c r="C291" s="233" t="s">
        <v>365</v>
      </c>
      <c r="D291" s="233" t="s">
        <v>138</v>
      </c>
      <c r="E291" s="234" t="s">
        <v>1508</v>
      </c>
      <c r="F291" s="235" t="s">
        <v>1509</v>
      </c>
      <c r="G291" s="236" t="s">
        <v>147</v>
      </c>
      <c r="H291" s="237">
        <v>150</v>
      </c>
      <c r="I291" s="238"/>
      <c r="J291" s="239">
        <f>ROUND(I291*H291,2)</f>
        <v>0</v>
      </c>
      <c r="K291" s="235" t="s">
        <v>1</v>
      </c>
      <c r="L291" s="240"/>
      <c r="M291" s="241" t="s">
        <v>1</v>
      </c>
      <c r="N291" s="242" t="s">
        <v>38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233</v>
      </c>
      <c r="AT291" s="226" t="s">
        <v>138</v>
      </c>
      <c r="AU291" s="226" t="s">
        <v>81</v>
      </c>
      <c r="AY291" s="14" t="s">
        <v>121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81</v>
      </c>
      <c r="BK291" s="227">
        <f>ROUND(I291*H291,2)</f>
        <v>0</v>
      </c>
      <c r="BL291" s="14" t="s">
        <v>234</v>
      </c>
      <c r="BM291" s="226" t="s">
        <v>1510</v>
      </c>
    </row>
    <row r="292" s="2" customFormat="1">
      <c r="A292" s="35"/>
      <c r="B292" s="36"/>
      <c r="C292" s="37"/>
      <c r="D292" s="228" t="s">
        <v>130</v>
      </c>
      <c r="E292" s="37"/>
      <c r="F292" s="229" t="s">
        <v>1509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130</v>
      </c>
      <c r="AU292" s="14" t="s">
        <v>81</v>
      </c>
    </row>
    <row r="293" s="2" customFormat="1" ht="16.5" customHeight="1">
      <c r="A293" s="35"/>
      <c r="B293" s="36"/>
      <c r="C293" s="215" t="s">
        <v>369</v>
      </c>
      <c r="D293" s="215" t="s">
        <v>124</v>
      </c>
      <c r="E293" s="216" t="s">
        <v>1511</v>
      </c>
      <c r="F293" s="217" t="s">
        <v>1512</v>
      </c>
      <c r="G293" s="218" t="s">
        <v>232</v>
      </c>
      <c r="H293" s="219">
        <v>50</v>
      </c>
      <c r="I293" s="220"/>
      <c r="J293" s="221">
        <f>ROUND(I293*H293,2)</f>
        <v>0</v>
      </c>
      <c r="K293" s="217" t="s">
        <v>1</v>
      </c>
      <c r="L293" s="41"/>
      <c r="M293" s="222" t="s">
        <v>1</v>
      </c>
      <c r="N293" s="223" t="s">
        <v>38</v>
      </c>
      <c r="O293" s="88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234</v>
      </c>
      <c r="AT293" s="226" t="s">
        <v>124</v>
      </c>
      <c r="AU293" s="226" t="s">
        <v>81</v>
      </c>
      <c r="AY293" s="14" t="s">
        <v>121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81</v>
      </c>
      <c r="BK293" s="227">
        <f>ROUND(I293*H293,2)</f>
        <v>0</v>
      </c>
      <c r="BL293" s="14" t="s">
        <v>234</v>
      </c>
      <c r="BM293" s="226" t="s">
        <v>1513</v>
      </c>
    </row>
    <row r="294" s="2" customFormat="1">
      <c r="A294" s="35"/>
      <c r="B294" s="36"/>
      <c r="C294" s="37"/>
      <c r="D294" s="228" t="s">
        <v>130</v>
      </c>
      <c r="E294" s="37"/>
      <c r="F294" s="229" t="s">
        <v>1512</v>
      </c>
      <c r="G294" s="37"/>
      <c r="H294" s="37"/>
      <c r="I294" s="230"/>
      <c r="J294" s="37"/>
      <c r="K294" s="37"/>
      <c r="L294" s="41"/>
      <c r="M294" s="231"/>
      <c r="N294" s="232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130</v>
      </c>
      <c r="AU294" s="14" t="s">
        <v>81</v>
      </c>
    </row>
    <row r="295" s="2" customFormat="1">
      <c r="A295" s="35"/>
      <c r="B295" s="36"/>
      <c r="C295" s="233" t="s">
        <v>373</v>
      </c>
      <c r="D295" s="233" t="s">
        <v>138</v>
      </c>
      <c r="E295" s="234" t="s">
        <v>1514</v>
      </c>
      <c r="F295" s="235" t="s">
        <v>1515</v>
      </c>
      <c r="G295" s="236" t="s">
        <v>232</v>
      </c>
      <c r="H295" s="237">
        <v>50</v>
      </c>
      <c r="I295" s="238"/>
      <c r="J295" s="239">
        <f>ROUND(I295*H295,2)</f>
        <v>0</v>
      </c>
      <c r="K295" s="235" t="s">
        <v>1</v>
      </c>
      <c r="L295" s="240"/>
      <c r="M295" s="241" t="s">
        <v>1</v>
      </c>
      <c r="N295" s="242" t="s">
        <v>38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233</v>
      </c>
      <c r="AT295" s="226" t="s">
        <v>138</v>
      </c>
      <c r="AU295" s="226" t="s">
        <v>81</v>
      </c>
      <c r="AY295" s="14" t="s">
        <v>121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81</v>
      </c>
      <c r="BK295" s="227">
        <f>ROUND(I295*H295,2)</f>
        <v>0</v>
      </c>
      <c r="BL295" s="14" t="s">
        <v>234</v>
      </c>
      <c r="BM295" s="226" t="s">
        <v>1516</v>
      </c>
    </row>
    <row r="296" s="2" customFormat="1">
      <c r="A296" s="35"/>
      <c r="B296" s="36"/>
      <c r="C296" s="37"/>
      <c r="D296" s="228" t="s">
        <v>130</v>
      </c>
      <c r="E296" s="37"/>
      <c r="F296" s="229" t="s">
        <v>1515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130</v>
      </c>
      <c r="AU296" s="14" t="s">
        <v>81</v>
      </c>
    </row>
    <row r="297" s="2" customFormat="1" ht="16.5" customHeight="1">
      <c r="A297" s="35"/>
      <c r="B297" s="36"/>
      <c r="C297" s="215" t="s">
        <v>377</v>
      </c>
      <c r="D297" s="215" t="s">
        <v>124</v>
      </c>
      <c r="E297" s="216" t="s">
        <v>1517</v>
      </c>
      <c r="F297" s="217" t="s">
        <v>1518</v>
      </c>
      <c r="G297" s="218" t="s">
        <v>232</v>
      </c>
      <c r="H297" s="219">
        <v>1</v>
      </c>
      <c r="I297" s="220"/>
      <c r="J297" s="221">
        <f>ROUND(I297*H297,2)</f>
        <v>0</v>
      </c>
      <c r="K297" s="217" t="s">
        <v>1</v>
      </c>
      <c r="L297" s="41"/>
      <c r="M297" s="222" t="s">
        <v>1</v>
      </c>
      <c r="N297" s="223" t="s">
        <v>38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234</v>
      </c>
      <c r="AT297" s="226" t="s">
        <v>124</v>
      </c>
      <c r="AU297" s="226" t="s">
        <v>81</v>
      </c>
      <c r="AY297" s="14" t="s">
        <v>121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81</v>
      </c>
      <c r="BK297" s="227">
        <f>ROUND(I297*H297,2)</f>
        <v>0</v>
      </c>
      <c r="BL297" s="14" t="s">
        <v>234</v>
      </c>
      <c r="BM297" s="226" t="s">
        <v>1519</v>
      </c>
    </row>
    <row r="298" s="2" customFormat="1">
      <c r="A298" s="35"/>
      <c r="B298" s="36"/>
      <c r="C298" s="37"/>
      <c r="D298" s="228" t="s">
        <v>130</v>
      </c>
      <c r="E298" s="37"/>
      <c r="F298" s="229" t="s">
        <v>1518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130</v>
      </c>
      <c r="AU298" s="14" t="s">
        <v>81</v>
      </c>
    </row>
    <row r="299" s="2" customFormat="1" ht="66.75" customHeight="1">
      <c r="A299" s="35"/>
      <c r="B299" s="36"/>
      <c r="C299" s="233" t="s">
        <v>381</v>
      </c>
      <c r="D299" s="233" t="s">
        <v>138</v>
      </c>
      <c r="E299" s="234" t="s">
        <v>1520</v>
      </c>
      <c r="F299" s="235" t="s">
        <v>1521</v>
      </c>
      <c r="G299" s="236" t="s">
        <v>232</v>
      </c>
      <c r="H299" s="237">
        <v>1</v>
      </c>
      <c r="I299" s="238"/>
      <c r="J299" s="239">
        <f>ROUND(I299*H299,2)</f>
        <v>0</v>
      </c>
      <c r="K299" s="235" t="s">
        <v>1</v>
      </c>
      <c r="L299" s="240"/>
      <c r="M299" s="241" t="s">
        <v>1</v>
      </c>
      <c r="N299" s="242" t="s">
        <v>38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233</v>
      </c>
      <c r="AT299" s="226" t="s">
        <v>138</v>
      </c>
      <c r="AU299" s="226" t="s">
        <v>81</v>
      </c>
      <c r="AY299" s="14" t="s">
        <v>121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81</v>
      </c>
      <c r="BK299" s="227">
        <f>ROUND(I299*H299,2)</f>
        <v>0</v>
      </c>
      <c r="BL299" s="14" t="s">
        <v>234</v>
      </c>
      <c r="BM299" s="226" t="s">
        <v>1522</v>
      </c>
    </row>
    <row r="300" s="2" customFormat="1">
      <c r="A300" s="35"/>
      <c r="B300" s="36"/>
      <c r="C300" s="37"/>
      <c r="D300" s="228" t="s">
        <v>130</v>
      </c>
      <c r="E300" s="37"/>
      <c r="F300" s="229" t="s">
        <v>1521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130</v>
      </c>
      <c r="AU300" s="14" t="s">
        <v>81</v>
      </c>
    </row>
    <row r="301" s="2" customFormat="1" ht="16.5" customHeight="1">
      <c r="A301" s="35"/>
      <c r="B301" s="36"/>
      <c r="C301" s="215" t="s">
        <v>387</v>
      </c>
      <c r="D301" s="215" t="s">
        <v>124</v>
      </c>
      <c r="E301" s="216" t="s">
        <v>1523</v>
      </c>
      <c r="F301" s="217" t="s">
        <v>1524</v>
      </c>
      <c r="G301" s="218" t="s">
        <v>232</v>
      </c>
      <c r="H301" s="219">
        <v>16</v>
      </c>
      <c r="I301" s="220"/>
      <c r="J301" s="221">
        <f>ROUND(I301*H301,2)</f>
        <v>0</v>
      </c>
      <c r="K301" s="217" t="s">
        <v>1</v>
      </c>
      <c r="L301" s="41"/>
      <c r="M301" s="222" t="s">
        <v>1</v>
      </c>
      <c r="N301" s="223" t="s">
        <v>38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234</v>
      </c>
      <c r="AT301" s="226" t="s">
        <v>124</v>
      </c>
      <c r="AU301" s="226" t="s">
        <v>81</v>
      </c>
      <c r="AY301" s="14" t="s">
        <v>121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81</v>
      </c>
      <c r="BK301" s="227">
        <f>ROUND(I301*H301,2)</f>
        <v>0</v>
      </c>
      <c r="BL301" s="14" t="s">
        <v>234</v>
      </c>
      <c r="BM301" s="226" t="s">
        <v>1525</v>
      </c>
    </row>
    <row r="302" s="2" customFormat="1">
      <c r="A302" s="35"/>
      <c r="B302" s="36"/>
      <c r="C302" s="37"/>
      <c r="D302" s="228" t="s">
        <v>130</v>
      </c>
      <c r="E302" s="37"/>
      <c r="F302" s="229" t="s">
        <v>1524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130</v>
      </c>
      <c r="AU302" s="14" t="s">
        <v>81</v>
      </c>
    </row>
    <row r="303" s="2" customFormat="1" ht="21.75" customHeight="1">
      <c r="A303" s="35"/>
      <c r="B303" s="36"/>
      <c r="C303" s="233" t="s">
        <v>391</v>
      </c>
      <c r="D303" s="233" t="s">
        <v>138</v>
      </c>
      <c r="E303" s="234" t="s">
        <v>1526</v>
      </c>
      <c r="F303" s="235" t="s">
        <v>1527</v>
      </c>
      <c r="G303" s="236" t="s">
        <v>232</v>
      </c>
      <c r="H303" s="237">
        <v>16</v>
      </c>
      <c r="I303" s="238"/>
      <c r="J303" s="239">
        <f>ROUND(I303*H303,2)</f>
        <v>0</v>
      </c>
      <c r="K303" s="235" t="s">
        <v>1</v>
      </c>
      <c r="L303" s="240"/>
      <c r="M303" s="241" t="s">
        <v>1</v>
      </c>
      <c r="N303" s="242" t="s">
        <v>38</v>
      </c>
      <c r="O303" s="8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233</v>
      </c>
      <c r="AT303" s="226" t="s">
        <v>138</v>
      </c>
      <c r="AU303" s="226" t="s">
        <v>81</v>
      </c>
      <c r="AY303" s="14" t="s">
        <v>121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81</v>
      </c>
      <c r="BK303" s="227">
        <f>ROUND(I303*H303,2)</f>
        <v>0</v>
      </c>
      <c r="BL303" s="14" t="s">
        <v>234</v>
      </c>
      <c r="BM303" s="226" t="s">
        <v>1528</v>
      </c>
    </row>
    <row r="304" s="2" customFormat="1">
      <c r="A304" s="35"/>
      <c r="B304" s="36"/>
      <c r="C304" s="37"/>
      <c r="D304" s="228" t="s">
        <v>130</v>
      </c>
      <c r="E304" s="37"/>
      <c r="F304" s="229" t="s">
        <v>1527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130</v>
      </c>
      <c r="AU304" s="14" t="s">
        <v>81</v>
      </c>
    </row>
    <row r="305" s="2" customFormat="1" ht="21.75" customHeight="1">
      <c r="A305" s="35"/>
      <c r="B305" s="36"/>
      <c r="C305" s="215" t="s">
        <v>396</v>
      </c>
      <c r="D305" s="215" t="s">
        <v>124</v>
      </c>
      <c r="E305" s="216" t="s">
        <v>1529</v>
      </c>
      <c r="F305" s="217" t="s">
        <v>1530</v>
      </c>
      <c r="G305" s="218" t="s">
        <v>232</v>
      </c>
      <c r="H305" s="219">
        <v>11</v>
      </c>
      <c r="I305" s="220"/>
      <c r="J305" s="221">
        <f>ROUND(I305*H305,2)</f>
        <v>0</v>
      </c>
      <c r="K305" s="217" t="s">
        <v>1</v>
      </c>
      <c r="L305" s="41"/>
      <c r="M305" s="222" t="s">
        <v>1</v>
      </c>
      <c r="N305" s="223" t="s">
        <v>38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234</v>
      </c>
      <c r="AT305" s="226" t="s">
        <v>124</v>
      </c>
      <c r="AU305" s="226" t="s">
        <v>81</v>
      </c>
      <c r="AY305" s="14" t="s">
        <v>121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81</v>
      </c>
      <c r="BK305" s="227">
        <f>ROUND(I305*H305,2)</f>
        <v>0</v>
      </c>
      <c r="BL305" s="14" t="s">
        <v>234</v>
      </c>
      <c r="BM305" s="226" t="s">
        <v>1531</v>
      </c>
    </row>
    <row r="306" s="2" customFormat="1">
      <c r="A306" s="35"/>
      <c r="B306" s="36"/>
      <c r="C306" s="37"/>
      <c r="D306" s="228" t="s">
        <v>130</v>
      </c>
      <c r="E306" s="37"/>
      <c r="F306" s="229" t="s">
        <v>1530</v>
      </c>
      <c r="G306" s="37"/>
      <c r="H306" s="37"/>
      <c r="I306" s="230"/>
      <c r="J306" s="37"/>
      <c r="K306" s="37"/>
      <c r="L306" s="41"/>
      <c r="M306" s="231"/>
      <c r="N306" s="232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130</v>
      </c>
      <c r="AU306" s="14" t="s">
        <v>81</v>
      </c>
    </row>
    <row r="307" s="2" customFormat="1">
      <c r="A307" s="35"/>
      <c r="B307" s="36"/>
      <c r="C307" s="233" t="s">
        <v>400</v>
      </c>
      <c r="D307" s="233" t="s">
        <v>138</v>
      </c>
      <c r="E307" s="234" t="s">
        <v>1532</v>
      </c>
      <c r="F307" s="235" t="s">
        <v>1533</v>
      </c>
      <c r="G307" s="236" t="s">
        <v>232</v>
      </c>
      <c r="H307" s="237">
        <v>11</v>
      </c>
      <c r="I307" s="238"/>
      <c r="J307" s="239">
        <f>ROUND(I307*H307,2)</f>
        <v>0</v>
      </c>
      <c r="K307" s="235" t="s">
        <v>1</v>
      </c>
      <c r="L307" s="240"/>
      <c r="M307" s="241" t="s">
        <v>1</v>
      </c>
      <c r="N307" s="242" t="s">
        <v>38</v>
      </c>
      <c r="O307" s="88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6" t="s">
        <v>233</v>
      </c>
      <c r="AT307" s="226" t="s">
        <v>138</v>
      </c>
      <c r="AU307" s="226" t="s">
        <v>81</v>
      </c>
      <c r="AY307" s="14" t="s">
        <v>121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4" t="s">
        <v>81</v>
      </c>
      <c r="BK307" s="227">
        <f>ROUND(I307*H307,2)</f>
        <v>0</v>
      </c>
      <c r="BL307" s="14" t="s">
        <v>234</v>
      </c>
      <c r="BM307" s="226" t="s">
        <v>1534</v>
      </c>
    </row>
    <row r="308" s="2" customFormat="1">
      <c r="A308" s="35"/>
      <c r="B308" s="36"/>
      <c r="C308" s="37"/>
      <c r="D308" s="228" t="s">
        <v>130</v>
      </c>
      <c r="E308" s="37"/>
      <c r="F308" s="229" t="s">
        <v>1533</v>
      </c>
      <c r="G308" s="37"/>
      <c r="H308" s="37"/>
      <c r="I308" s="230"/>
      <c r="J308" s="37"/>
      <c r="K308" s="37"/>
      <c r="L308" s="41"/>
      <c r="M308" s="231"/>
      <c r="N308" s="232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130</v>
      </c>
      <c r="AU308" s="14" t="s">
        <v>81</v>
      </c>
    </row>
    <row r="309" s="12" customFormat="1" ht="25.92" customHeight="1">
      <c r="A309" s="12"/>
      <c r="B309" s="199"/>
      <c r="C309" s="200"/>
      <c r="D309" s="201" t="s">
        <v>72</v>
      </c>
      <c r="E309" s="202" t="s">
        <v>144</v>
      </c>
      <c r="F309" s="202" t="s">
        <v>1535</v>
      </c>
      <c r="G309" s="200"/>
      <c r="H309" s="200"/>
      <c r="I309" s="203"/>
      <c r="J309" s="204">
        <f>BK309</f>
        <v>0</v>
      </c>
      <c r="K309" s="200"/>
      <c r="L309" s="205"/>
      <c r="M309" s="206"/>
      <c r="N309" s="207"/>
      <c r="O309" s="207"/>
      <c r="P309" s="208">
        <f>SUM(P310:P359)</f>
        <v>0</v>
      </c>
      <c r="Q309" s="207"/>
      <c r="R309" s="208">
        <f>SUM(R310:R359)</f>
        <v>0</v>
      </c>
      <c r="S309" s="207"/>
      <c r="T309" s="209">
        <f>SUM(T310:T359)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0" t="s">
        <v>81</v>
      </c>
      <c r="AT309" s="211" t="s">
        <v>72</v>
      </c>
      <c r="AU309" s="211" t="s">
        <v>73</v>
      </c>
      <c r="AY309" s="210" t="s">
        <v>121</v>
      </c>
      <c r="BK309" s="212">
        <f>SUM(BK310:BK359)</f>
        <v>0</v>
      </c>
    </row>
    <row r="310" s="2" customFormat="1" ht="16.5" customHeight="1">
      <c r="A310" s="35"/>
      <c r="B310" s="36"/>
      <c r="C310" s="215" t="s">
        <v>546</v>
      </c>
      <c r="D310" s="215" t="s">
        <v>124</v>
      </c>
      <c r="E310" s="216" t="s">
        <v>1536</v>
      </c>
      <c r="F310" s="217" t="s">
        <v>1537</v>
      </c>
      <c r="G310" s="218" t="s">
        <v>232</v>
      </c>
      <c r="H310" s="219">
        <v>3</v>
      </c>
      <c r="I310" s="220"/>
      <c r="J310" s="221">
        <f>ROUND(I310*H310,2)</f>
        <v>0</v>
      </c>
      <c r="K310" s="217" t="s">
        <v>1</v>
      </c>
      <c r="L310" s="41"/>
      <c r="M310" s="222" t="s">
        <v>1</v>
      </c>
      <c r="N310" s="223" t="s">
        <v>38</v>
      </c>
      <c r="O310" s="88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234</v>
      </c>
      <c r="AT310" s="226" t="s">
        <v>124</v>
      </c>
      <c r="AU310" s="226" t="s">
        <v>81</v>
      </c>
      <c r="AY310" s="14" t="s">
        <v>121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4" t="s">
        <v>81</v>
      </c>
      <c r="BK310" s="227">
        <f>ROUND(I310*H310,2)</f>
        <v>0</v>
      </c>
      <c r="BL310" s="14" t="s">
        <v>234</v>
      </c>
      <c r="BM310" s="226" t="s">
        <v>1538</v>
      </c>
    </row>
    <row r="311" s="2" customFormat="1">
      <c r="A311" s="35"/>
      <c r="B311" s="36"/>
      <c r="C311" s="37"/>
      <c r="D311" s="228" t="s">
        <v>130</v>
      </c>
      <c r="E311" s="37"/>
      <c r="F311" s="229" t="s">
        <v>1537</v>
      </c>
      <c r="G311" s="37"/>
      <c r="H311" s="37"/>
      <c r="I311" s="230"/>
      <c r="J311" s="37"/>
      <c r="K311" s="37"/>
      <c r="L311" s="41"/>
      <c r="M311" s="231"/>
      <c r="N311" s="232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130</v>
      </c>
      <c r="AU311" s="14" t="s">
        <v>81</v>
      </c>
    </row>
    <row r="312" s="2" customFormat="1">
      <c r="A312" s="35"/>
      <c r="B312" s="36"/>
      <c r="C312" s="233" t="s">
        <v>551</v>
      </c>
      <c r="D312" s="233" t="s">
        <v>138</v>
      </c>
      <c r="E312" s="234" t="s">
        <v>1539</v>
      </c>
      <c r="F312" s="235" t="s">
        <v>1540</v>
      </c>
      <c r="G312" s="236" t="s">
        <v>232</v>
      </c>
      <c r="H312" s="237">
        <v>3</v>
      </c>
      <c r="I312" s="238"/>
      <c r="J312" s="239">
        <f>ROUND(I312*H312,2)</f>
        <v>0</v>
      </c>
      <c r="K312" s="235" t="s">
        <v>1</v>
      </c>
      <c r="L312" s="240"/>
      <c r="M312" s="241" t="s">
        <v>1</v>
      </c>
      <c r="N312" s="242" t="s">
        <v>38</v>
      </c>
      <c r="O312" s="88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6" t="s">
        <v>233</v>
      </c>
      <c r="AT312" s="226" t="s">
        <v>138</v>
      </c>
      <c r="AU312" s="226" t="s">
        <v>81</v>
      </c>
      <c r="AY312" s="14" t="s">
        <v>121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4" t="s">
        <v>81</v>
      </c>
      <c r="BK312" s="227">
        <f>ROUND(I312*H312,2)</f>
        <v>0</v>
      </c>
      <c r="BL312" s="14" t="s">
        <v>234</v>
      </c>
      <c r="BM312" s="226" t="s">
        <v>1541</v>
      </c>
    </row>
    <row r="313" s="2" customFormat="1">
      <c r="A313" s="35"/>
      <c r="B313" s="36"/>
      <c r="C313" s="37"/>
      <c r="D313" s="228" t="s">
        <v>130</v>
      </c>
      <c r="E313" s="37"/>
      <c r="F313" s="229" t="s">
        <v>1540</v>
      </c>
      <c r="G313" s="37"/>
      <c r="H313" s="37"/>
      <c r="I313" s="230"/>
      <c r="J313" s="37"/>
      <c r="K313" s="37"/>
      <c r="L313" s="41"/>
      <c r="M313" s="231"/>
      <c r="N313" s="232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130</v>
      </c>
      <c r="AU313" s="14" t="s">
        <v>81</v>
      </c>
    </row>
    <row r="314" s="2" customFormat="1">
      <c r="A314" s="35"/>
      <c r="B314" s="36"/>
      <c r="C314" s="215" t="s">
        <v>628</v>
      </c>
      <c r="D314" s="215" t="s">
        <v>124</v>
      </c>
      <c r="E314" s="216" t="s">
        <v>1542</v>
      </c>
      <c r="F314" s="217" t="s">
        <v>1543</v>
      </c>
      <c r="G314" s="218" t="s">
        <v>1286</v>
      </c>
      <c r="H314" s="219">
        <v>7</v>
      </c>
      <c r="I314" s="220"/>
      <c r="J314" s="221">
        <f>ROUND(I314*H314,2)</f>
        <v>0</v>
      </c>
      <c r="K314" s="217" t="s">
        <v>1</v>
      </c>
      <c r="L314" s="41"/>
      <c r="M314" s="222" t="s">
        <v>1</v>
      </c>
      <c r="N314" s="223" t="s">
        <v>38</v>
      </c>
      <c r="O314" s="88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6" t="s">
        <v>234</v>
      </c>
      <c r="AT314" s="226" t="s">
        <v>124</v>
      </c>
      <c r="AU314" s="226" t="s">
        <v>81</v>
      </c>
      <c r="AY314" s="14" t="s">
        <v>121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4" t="s">
        <v>81</v>
      </c>
      <c r="BK314" s="227">
        <f>ROUND(I314*H314,2)</f>
        <v>0</v>
      </c>
      <c r="BL314" s="14" t="s">
        <v>234</v>
      </c>
      <c r="BM314" s="226" t="s">
        <v>1544</v>
      </c>
    </row>
    <row r="315" s="2" customFormat="1">
      <c r="A315" s="35"/>
      <c r="B315" s="36"/>
      <c r="C315" s="37"/>
      <c r="D315" s="228" t="s">
        <v>130</v>
      </c>
      <c r="E315" s="37"/>
      <c r="F315" s="229" t="s">
        <v>1543</v>
      </c>
      <c r="G315" s="37"/>
      <c r="H315" s="37"/>
      <c r="I315" s="230"/>
      <c r="J315" s="37"/>
      <c r="K315" s="37"/>
      <c r="L315" s="41"/>
      <c r="M315" s="231"/>
      <c r="N315" s="232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130</v>
      </c>
      <c r="AU315" s="14" t="s">
        <v>81</v>
      </c>
    </row>
    <row r="316" s="2" customFormat="1" ht="16.5" customHeight="1">
      <c r="A316" s="35"/>
      <c r="B316" s="36"/>
      <c r="C316" s="215" t="s">
        <v>633</v>
      </c>
      <c r="D316" s="215" t="s">
        <v>124</v>
      </c>
      <c r="E316" s="216" t="s">
        <v>1545</v>
      </c>
      <c r="F316" s="217" t="s">
        <v>1546</v>
      </c>
      <c r="G316" s="218" t="s">
        <v>232</v>
      </c>
      <c r="H316" s="219">
        <v>2</v>
      </c>
      <c r="I316" s="220"/>
      <c r="J316" s="221">
        <f>ROUND(I316*H316,2)</f>
        <v>0</v>
      </c>
      <c r="K316" s="217" t="s">
        <v>1</v>
      </c>
      <c r="L316" s="41"/>
      <c r="M316" s="222" t="s">
        <v>1</v>
      </c>
      <c r="N316" s="223" t="s">
        <v>38</v>
      </c>
      <c r="O316" s="88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234</v>
      </c>
      <c r="AT316" s="226" t="s">
        <v>124</v>
      </c>
      <c r="AU316" s="226" t="s">
        <v>81</v>
      </c>
      <c r="AY316" s="14" t="s">
        <v>121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4" t="s">
        <v>81</v>
      </c>
      <c r="BK316" s="227">
        <f>ROUND(I316*H316,2)</f>
        <v>0</v>
      </c>
      <c r="BL316" s="14" t="s">
        <v>234</v>
      </c>
      <c r="BM316" s="226" t="s">
        <v>1547</v>
      </c>
    </row>
    <row r="317" s="2" customFormat="1">
      <c r="A317" s="35"/>
      <c r="B317" s="36"/>
      <c r="C317" s="37"/>
      <c r="D317" s="228" t="s">
        <v>130</v>
      </c>
      <c r="E317" s="37"/>
      <c r="F317" s="229" t="s">
        <v>1546</v>
      </c>
      <c r="G317" s="37"/>
      <c r="H317" s="37"/>
      <c r="I317" s="230"/>
      <c r="J317" s="37"/>
      <c r="K317" s="37"/>
      <c r="L317" s="41"/>
      <c r="M317" s="231"/>
      <c r="N317" s="232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130</v>
      </c>
      <c r="AU317" s="14" t="s">
        <v>81</v>
      </c>
    </row>
    <row r="318" s="2" customFormat="1" ht="16.5" customHeight="1">
      <c r="A318" s="35"/>
      <c r="B318" s="36"/>
      <c r="C318" s="233" t="s">
        <v>638</v>
      </c>
      <c r="D318" s="233" t="s">
        <v>138</v>
      </c>
      <c r="E318" s="234" t="s">
        <v>1548</v>
      </c>
      <c r="F318" s="235" t="s">
        <v>1549</v>
      </c>
      <c r="G318" s="236" t="s">
        <v>232</v>
      </c>
      <c r="H318" s="237">
        <v>2</v>
      </c>
      <c r="I318" s="238"/>
      <c r="J318" s="239">
        <f>ROUND(I318*H318,2)</f>
        <v>0</v>
      </c>
      <c r="K318" s="235" t="s">
        <v>1</v>
      </c>
      <c r="L318" s="240"/>
      <c r="M318" s="241" t="s">
        <v>1</v>
      </c>
      <c r="N318" s="242" t="s">
        <v>38</v>
      </c>
      <c r="O318" s="88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233</v>
      </c>
      <c r="AT318" s="226" t="s">
        <v>138</v>
      </c>
      <c r="AU318" s="226" t="s">
        <v>81</v>
      </c>
      <c r="AY318" s="14" t="s">
        <v>121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4" t="s">
        <v>81</v>
      </c>
      <c r="BK318" s="227">
        <f>ROUND(I318*H318,2)</f>
        <v>0</v>
      </c>
      <c r="BL318" s="14" t="s">
        <v>234</v>
      </c>
      <c r="BM318" s="226" t="s">
        <v>1550</v>
      </c>
    </row>
    <row r="319" s="2" customFormat="1">
      <c r="A319" s="35"/>
      <c r="B319" s="36"/>
      <c r="C319" s="37"/>
      <c r="D319" s="228" t="s">
        <v>130</v>
      </c>
      <c r="E319" s="37"/>
      <c r="F319" s="229" t="s">
        <v>1549</v>
      </c>
      <c r="G319" s="37"/>
      <c r="H319" s="37"/>
      <c r="I319" s="230"/>
      <c r="J319" s="37"/>
      <c r="K319" s="37"/>
      <c r="L319" s="41"/>
      <c r="M319" s="231"/>
      <c r="N319" s="232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130</v>
      </c>
      <c r="AU319" s="14" t="s">
        <v>81</v>
      </c>
    </row>
    <row r="320" s="2" customFormat="1" ht="16.5" customHeight="1">
      <c r="A320" s="35"/>
      <c r="B320" s="36"/>
      <c r="C320" s="215" t="s">
        <v>643</v>
      </c>
      <c r="D320" s="215" t="s">
        <v>124</v>
      </c>
      <c r="E320" s="216" t="s">
        <v>1551</v>
      </c>
      <c r="F320" s="217" t="s">
        <v>1546</v>
      </c>
      <c r="G320" s="218" t="s">
        <v>232</v>
      </c>
      <c r="H320" s="219">
        <v>4</v>
      </c>
      <c r="I320" s="220"/>
      <c r="J320" s="221">
        <f>ROUND(I320*H320,2)</f>
        <v>0</v>
      </c>
      <c r="K320" s="217" t="s">
        <v>1</v>
      </c>
      <c r="L320" s="41"/>
      <c r="M320" s="222" t="s">
        <v>1</v>
      </c>
      <c r="N320" s="223" t="s">
        <v>38</v>
      </c>
      <c r="O320" s="88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6" t="s">
        <v>234</v>
      </c>
      <c r="AT320" s="226" t="s">
        <v>124</v>
      </c>
      <c r="AU320" s="226" t="s">
        <v>81</v>
      </c>
      <c r="AY320" s="14" t="s">
        <v>121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4" t="s">
        <v>81</v>
      </c>
      <c r="BK320" s="227">
        <f>ROUND(I320*H320,2)</f>
        <v>0</v>
      </c>
      <c r="BL320" s="14" t="s">
        <v>234</v>
      </c>
      <c r="BM320" s="226" t="s">
        <v>1552</v>
      </c>
    </row>
    <row r="321" s="2" customFormat="1">
      <c r="A321" s="35"/>
      <c r="B321" s="36"/>
      <c r="C321" s="37"/>
      <c r="D321" s="228" t="s">
        <v>130</v>
      </c>
      <c r="E321" s="37"/>
      <c r="F321" s="229" t="s">
        <v>1546</v>
      </c>
      <c r="G321" s="37"/>
      <c r="H321" s="37"/>
      <c r="I321" s="230"/>
      <c r="J321" s="37"/>
      <c r="K321" s="37"/>
      <c r="L321" s="41"/>
      <c r="M321" s="231"/>
      <c r="N321" s="232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130</v>
      </c>
      <c r="AU321" s="14" t="s">
        <v>81</v>
      </c>
    </row>
    <row r="322" s="2" customFormat="1" ht="16.5" customHeight="1">
      <c r="A322" s="35"/>
      <c r="B322" s="36"/>
      <c r="C322" s="233" t="s">
        <v>648</v>
      </c>
      <c r="D322" s="233" t="s">
        <v>138</v>
      </c>
      <c r="E322" s="234" t="s">
        <v>1553</v>
      </c>
      <c r="F322" s="235" t="s">
        <v>1554</v>
      </c>
      <c r="G322" s="236" t="s">
        <v>232</v>
      </c>
      <c r="H322" s="237">
        <v>4</v>
      </c>
      <c r="I322" s="238"/>
      <c r="J322" s="239">
        <f>ROUND(I322*H322,2)</f>
        <v>0</v>
      </c>
      <c r="K322" s="235" t="s">
        <v>1</v>
      </c>
      <c r="L322" s="240"/>
      <c r="M322" s="241" t="s">
        <v>1</v>
      </c>
      <c r="N322" s="242" t="s">
        <v>38</v>
      </c>
      <c r="O322" s="88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233</v>
      </c>
      <c r="AT322" s="226" t="s">
        <v>138</v>
      </c>
      <c r="AU322" s="226" t="s">
        <v>81</v>
      </c>
      <c r="AY322" s="14" t="s">
        <v>121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4" t="s">
        <v>81</v>
      </c>
      <c r="BK322" s="227">
        <f>ROUND(I322*H322,2)</f>
        <v>0</v>
      </c>
      <c r="BL322" s="14" t="s">
        <v>234</v>
      </c>
      <c r="BM322" s="226" t="s">
        <v>1555</v>
      </c>
    </row>
    <row r="323" s="2" customFormat="1">
      <c r="A323" s="35"/>
      <c r="B323" s="36"/>
      <c r="C323" s="37"/>
      <c r="D323" s="228" t="s">
        <v>130</v>
      </c>
      <c r="E323" s="37"/>
      <c r="F323" s="229" t="s">
        <v>1554</v>
      </c>
      <c r="G323" s="37"/>
      <c r="H323" s="37"/>
      <c r="I323" s="230"/>
      <c r="J323" s="37"/>
      <c r="K323" s="37"/>
      <c r="L323" s="41"/>
      <c r="M323" s="231"/>
      <c r="N323" s="232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130</v>
      </c>
      <c r="AU323" s="14" t="s">
        <v>81</v>
      </c>
    </row>
    <row r="324" s="2" customFormat="1" ht="16.5" customHeight="1">
      <c r="A324" s="35"/>
      <c r="B324" s="36"/>
      <c r="C324" s="215" t="s">
        <v>653</v>
      </c>
      <c r="D324" s="215" t="s">
        <v>124</v>
      </c>
      <c r="E324" s="216" t="s">
        <v>1556</v>
      </c>
      <c r="F324" s="217" t="s">
        <v>1557</v>
      </c>
      <c r="G324" s="218" t="s">
        <v>232</v>
      </c>
      <c r="H324" s="219">
        <v>2</v>
      </c>
      <c r="I324" s="220"/>
      <c r="J324" s="221">
        <f>ROUND(I324*H324,2)</f>
        <v>0</v>
      </c>
      <c r="K324" s="217" t="s">
        <v>1</v>
      </c>
      <c r="L324" s="41"/>
      <c r="M324" s="222" t="s">
        <v>1</v>
      </c>
      <c r="N324" s="223" t="s">
        <v>38</v>
      </c>
      <c r="O324" s="88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234</v>
      </c>
      <c r="AT324" s="226" t="s">
        <v>124</v>
      </c>
      <c r="AU324" s="226" t="s">
        <v>81</v>
      </c>
      <c r="AY324" s="14" t="s">
        <v>121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4" t="s">
        <v>81</v>
      </c>
      <c r="BK324" s="227">
        <f>ROUND(I324*H324,2)</f>
        <v>0</v>
      </c>
      <c r="BL324" s="14" t="s">
        <v>234</v>
      </c>
      <c r="BM324" s="226" t="s">
        <v>1558</v>
      </c>
    </row>
    <row r="325" s="2" customFormat="1">
      <c r="A325" s="35"/>
      <c r="B325" s="36"/>
      <c r="C325" s="37"/>
      <c r="D325" s="228" t="s">
        <v>130</v>
      </c>
      <c r="E325" s="37"/>
      <c r="F325" s="229" t="s">
        <v>1557</v>
      </c>
      <c r="G325" s="37"/>
      <c r="H325" s="37"/>
      <c r="I325" s="230"/>
      <c r="J325" s="37"/>
      <c r="K325" s="37"/>
      <c r="L325" s="41"/>
      <c r="M325" s="231"/>
      <c r="N325" s="232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130</v>
      </c>
      <c r="AU325" s="14" t="s">
        <v>81</v>
      </c>
    </row>
    <row r="326" s="2" customFormat="1" ht="16.5" customHeight="1">
      <c r="A326" s="35"/>
      <c r="B326" s="36"/>
      <c r="C326" s="215" t="s">
        <v>658</v>
      </c>
      <c r="D326" s="215" t="s">
        <v>124</v>
      </c>
      <c r="E326" s="216" t="s">
        <v>1559</v>
      </c>
      <c r="F326" s="217" t="s">
        <v>1560</v>
      </c>
      <c r="G326" s="218" t="s">
        <v>232</v>
      </c>
      <c r="H326" s="219">
        <v>4</v>
      </c>
      <c r="I326" s="220"/>
      <c r="J326" s="221">
        <f>ROUND(I326*H326,2)</f>
        <v>0</v>
      </c>
      <c r="K326" s="217" t="s">
        <v>1</v>
      </c>
      <c r="L326" s="41"/>
      <c r="M326" s="222" t="s">
        <v>1</v>
      </c>
      <c r="N326" s="223" t="s">
        <v>38</v>
      </c>
      <c r="O326" s="88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234</v>
      </c>
      <c r="AT326" s="226" t="s">
        <v>124</v>
      </c>
      <c r="AU326" s="226" t="s">
        <v>81</v>
      </c>
      <c r="AY326" s="14" t="s">
        <v>121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4" t="s">
        <v>81</v>
      </c>
      <c r="BK326" s="227">
        <f>ROUND(I326*H326,2)</f>
        <v>0</v>
      </c>
      <c r="BL326" s="14" t="s">
        <v>234</v>
      </c>
      <c r="BM326" s="226" t="s">
        <v>1561</v>
      </c>
    </row>
    <row r="327" s="2" customFormat="1">
      <c r="A327" s="35"/>
      <c r="B327" s="36"/>
      <c r="C327" s="37"/>
      <c r="D327" s="228" t="s">
        <v>130</v>
      </c>
      <c r="E327" s="37"/>
      <c r="F327" s="229" t="s">
        <v>1560</v>
      </c>
      <c r="G327" s="37"/>
      <c r="H327" s="37"/>
      <c r="I327" s="230"/>
      <c r="J327" s="37"/>
      <c r="K327" s="37"/>
      <c r="L327" s="41"/>
      <c r="M327" s="231"/>
      <c r="N327" s="232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130</v>
      </c>
      <c r="AU327" s="14" t="s">
        <v>81</v>
      </c>
    </row>
    <row r="328" s="2" customFormat="1" ht="16.5" customHeight="1">
      <c r="A328" s="35"/>
      <c r="B328" s="36"/>
      <c r="C328" s="215" t="s">
        <v>556</v>
      </c>
      <c r="D328" s="215" t="s">
        <v>124</v>
      </c>
      <c r="E328" s="216" t="s">
        <v>1562</v>
      </c>
      <c r="F328" s="217" t="s">
        <v>1537</v>
      </c>
      <c r="G328" s="218" t="s">
        <v>232</v>
      </c>
      <c r="H328" s="219">
        <v>1</v>
      </c>
      <c r="I328" s="220"/>
      <c r="J328" s="221">
        <f>ROUND(I328*H328,2)</f>
        <v>0</v>
      </c>
      <c r="K328" s="217" t="s">
        <v>1</v>
      </c>
      <c r="L328" s="41"/>
      <c r="M328" s="222" t="s">
        <v>1</v>
      </c>
      <c r="N328" s="223" t="s">
        <v>38</v>
      </c>
      <c r="O328" s="88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6" t="s">
        <v>234</v>
      </c>
      <c r="AT328" s="226" t="s">
        <v>124</v>
      </c>
      <c r="AU328" s="226" t="s">
        <v>81</v>
      </c>
      <c r="AY328" s="14" t="s">
        <v>121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4" t="s">
        <v>81</v>
      </c>
      <c r="BK328" s="227">
        <f>ROUND(I328*H328,2)</f>
        <v>0</v>
      </c>
      <c r="BL328" s="14" t="s">
        <v>234</v>
      </c>
      <c r="BM328" s="226" t="s">
        <v>1563</v>
      </c>
    </row>
    <row r="329" s="2" customFormat="1">
      <c r="A329" s="35"/>
      <c r="B329" s="36"/>
      <c r="C329" s="37"/>
      <c r="D329" s="228" t="s">
        <v>130</v>
      </c>
      <c r="E329" s="37"/>
      <c r="F329" s="229" t="s">
        <v>1537</v>
      </c>
      <c r="G329" s="37"/>
      <c r="H329" s="37"/>
      <c r="I329" s="230"/>
      <c r="J329" s="37"/>
      <c r="K329" s="37"/>
      <c r="L329" s="41"/>
      <c r="M329" s="231"/>
      <c r="N329" s="232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130</v>
      </c>
      <c r="AU329" s="14" t="s">
        <v>81</v>
      </c>
    </row>
    <row r="330" s="2" customFormat="1">
      <c r="A330" s="35"/>
      <c r="B330" s="36"/>
      <c r="C330" s="233" t="s">
        <v>561</v>
      </c>
      <c r="D330" s="233" t="s">
        <v>138</v>
      </c>
      <c r="E330" s="234" t="s">
        <v>1564</v>
      </c>
      <c r="F330" s="235" t="s">
        <v>1565</v>
      </c>
      <c r="G330" s="236" t="s">
        <v>232</v>
      </c>
      <c r="H330" s="237">
        <v>1</v>
      </c>
      <c r="I330" s="238"/>
      <c r="J330" s="239">
        <f>ROUND(I330*H330,2)</f>
        <v>0</v>
      </c>
      <c r="K330" s="235" t="s">
        <v>1</v>
      </c>
      <c r="L330" s="240"/>
      <c r="M330" s="241" t="s">
        <v>1</v>
      </c>
      <c r="N330" s="242" t="s">
        <v>38</v>
      </c>
      <c r="O330" s="88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6" t="s">
        <v>233</v>
      </c>
      <c r="AT330" s="226" t="s">
        <v>138</v>
      </c>
      <c r="AU330" s="226" t="s">
        <v>81</v>
      </c>
      <c r="AY330" s="14" t="s">
        <v>121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4" t="s">
        <v>81</v>
      </c>
      <c r="BK330" s="227">
        <f>ROUND(I330*H330,2)</f>
        <v>0</v>
      </c>
      <c r="BL330" s="14" t="s">
        <v>234</v>
      </c>
      <c r="BM330" s="226" t="s">
        <v>1566</v>
      </c>
    </row>
    <row r="331" s="2" customFormat="1">
      <c r="A331" s="35"/>
      <c r="B331" s="36"/>
      <c r="C331" s="37"/>
      <c r="D331" s="228" t="s">
        <v>130</v>
      </c>
      <c r="E331" s="37"/>
      <c r="F331" s="229" t="s">
        <v>1565</v>
      </c>
      <c r="G331" s="37"/>
      <c r="H331" s="37"/>
      <c r="I331" s="230"/>
      <c r="J331" s="37"/>
      <c r="K331" s="37"/>
      <c r="L331" s="41"/>
      <c r="M331" s="231"/>
      <c r="N331" s="232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130</v>
      </c>
      <c r="AU331" s="14" t="s">
        <v>81</v>
      </c>
    </row>
    <row r="332" s="2" customFormat="1" ht="16.5" customHeight="1">
      <c r="A332" s="35"/>
      <c r="B332" s="36"/>
      <c r="C332" s="215" t="s">
        <v>566</v>
      </c>
      <c r="D332" s="215" t="s">
        <v>124</v>
      </c>
      <c r="E332" s="216" t="s">
        <v>1567</v>
      </c>
      <c r="F332" s="217" t="s">
        <v>1537</v>
      </c>
      <c r="G332" s="218" t="s">
        <v>232</v>
      </c>
      <c r="H332" s="219">
        <v>4</v>
      </c>
      <c r="I332" s="220"/>
      <c r="J332" s="221">
        <f>ROUND(I332*H332,2)</f>
        <v>0</v>
      </c>
      <c r="K332" s="217" t="s">
        <v>1</v>
      </c>
      <c r="L332" s="41"/>
      <c r="M332" s="222" t="s">
        <v>1</v>
      </c>
      <c r="N332" s="223" t="s">
        <v>38</v>
      </c>
      <c r="O332" s="88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6" t="s">
        <v>234</v>
      </c>
      <c r="AT332" s="226" t="s">
        <v>124</v>
      </c>
      <c r="AU332" s="226" t="s">
        <v>81</v>
      </c>
      <c r="AY332" s="14" t="s">
        <v>121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4" t="s">
        <v>81</v>
      </c>
      <c r="BK332" s="227">
        <f>ROUND(I332*H332,2)</f>
        <v>0</v>
      </c>
      <c r="BL332" s="14" t="s">
        <v>234</v>
      </c>
      <c r="BM332" s="226" t="s">
        <v>1568</v>
      </c>
    </row>
    <row r="333" s="2" customFormat="1">
      <c r="A333" s="35"/>
      <c r="B333" s="36"/>
      <c r="C333" s="37"/>
      <c r="D333" s="228" t="s">
        <v>130</v>
      </c>
      <c r="E333" s="37"/>
      <c r="F333" s="229" t="s">
        <v>1537</v>
      </c>
      <c r="G333" s="37"/>
      <c r="H333" s="37"/>
      <c r="I333" s="230"/>
      <c r="J333" s="37"/>
      <c r="K333" s="37"/>
      <c r="L333" s="41"/>
      <c r="M333" s="231"/>
      <c r="N333" s="232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130</v>
      </c>
      <c r="AU333" s="14" t="s">
        <v>81</v>
      </c>
    </row>
    <row r="334" s="2" customFormat="1">
      <c r="A334" s="35"/>
      <c r="B334" s="36"/>
      <c r="C334" s="233" t="s">
        <v>571</v>
      </c>
      <c r="D334" s="233" t="s">
        <v>138</v>
      </c>
      <c r="E334" s="234" t="s">
        <v>1569</v>
      </c>
      <c r="F334" s="235" t="s">
        <v>1570</v>
      </c>
      <c r="G334" s="236" t="s">
        <v>232</v>
      </c>
      <c r="H334" s="237">
        <v>4</v>
      </c>
      <c r="I334" s="238"/>
      <c r="J334" s="239">
        <f>ROUND(I334*H334,2)</f>
        <v>0</v>
      </c>
      <c r="K334" s="235" t="s">
        <v>1</v>
      </c>
      <c r="L334" s="240"/>
      <c r="M334" s="241" t="s">
        <v>1</v>
      </c>
      <c r="N334" s="242" t="s">
        <v>38</v>
      </c>
      <c r="O334" s="88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6" t="s">
        <v>233</v>
      </c>
      <c r="AT334" s="226" t="s">
        <v>138</v>
      </c>
      <c r="AU334" s="226" t="s">
        <v>81</v>
      </c>
      <c r="AY334" s="14" t="s">
        <v>121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4" t="s">
        <v>81</v>
      </c>
      <c r="BK334" s="227">
        <f>ROUND(I334*H334,2)</f>
        <v>0</v>
      </c>
      <c r="BL334" s="14" t="s">
        <v>234</v>
      </c>
      <c r="BM334" s="226" t="s">
        <v>1571</v>
      </c>
    </row>
    <row r="335" s="2" customFormat="1">
      <c r="A335" s="35"/>
      <c r="B335" s="36"/>
      <c r="C335" s="37"/>
      <c r="D335" s="228" t="s">
        <v>130</v>
      </c>
      <c r="E335" s="37"/>
      <c r="F335" s="229" t="s">
        <v>1570</v>
      </c>
      <c r="G335" s="37"/>
      <c r="H335" s="37"/>
      <c r="I335" s="230"/>
      <c r="J335" s="37"/>
      <c r="K335" s="37"/>
      <c r="L335" s="41"/>
      <c r="M335" s="231"/>
      <c r="N335" s="232"/>
      <c r="O335" s="88"/>
      <c r="P335" s="88"/>
      <c r="Q335" s="88"/>
      <c r="R335" s="88"/>
      <c r="S335" s="88"/>
      <c r="T335" s="8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130</v>
      </c>
      <c r="AU335" s="14" t="s">
        <v>81</v>
      </c>
    </row>
    <row r="336" s="2" customFormat="1" ht="16.5" customHeight="1">
      <c r="A336" s="35"/>
      <c r="B336" s="36"/>
      <c r="C336" s="215" t="s">
        <v>576</v>
      </c>
      <c r="D336" s="215" t="s">
        <v>124</v>
      </c>
      <c r="E336" s="216" t="s">
        <v>1572</v>
      </c>
      <c r="F336" s="217" t="s">
        <v>1537</v>
      </c>
      <c r="G336" s="218" t="s">
        <v>232</v>
      </c>
      <c r="H336" s="219">
        <v>7</v>
      </c>
      <c r="I336" s="220"/>
      <c r="J336" s="221">
        <f>ROUND(I336*H336,2)</f>
        <v>0</v>
      </c>
      <c r="K336" s="217" t="s">
        <v>1</v>
      </c>
      <c r="L336" s="41"/>
      <c r="M336" s="222" t="s">
        <v>1</v>
      </c>
      <c r="N336" s="223" t="s">
        <v>38</v>
      </c>
      <c r="O336" s="88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6" t="s">
        <v>234</v>
      </c>
      <c r="AT336" s="226" t="s">
        <v>124</v>
      </c>
      <c r="AU336" s="226" t="s">
        <v>81</v>
      </c>
      <c r="AY336" s="14" t="s">
        <v>121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4" t="s">
        <v>81</v>
      </c>
      <c r="BK336" s="227">
        <f>ROUND(I336*H336,2)</f>
        <v>0</v>
      </c>
      <c r="BL336" s="14" t="s">
        <v>234</v>
      </c>
      <c r="BM336" s="226" t="s">
        <v>1573</v>
      </c>
    </row>
    <row r="337" s="2" customFormat="1">
      <c r="A337" s="35"/>
      <c r="B337" s="36"/>
      <c r="C337" s="37"/>
      <c r="D337" s="228" t="s">
        <v>130</v>
      </c>
      <c r="E337" s="37"/>
      <c r="F337" s="229" t="s">
        <v>1537</v>
      </c>
      <c r="G337" s="37"/>
      <c r="H337" s="37"/>
      <c r="I337" s="230"/>
      <c r="J337" s="37"/>
      <c r="K337" s="37"/>
      <c r="L337" s="41"/>
      <c r="M337" s="231"/>
      <c r="N337" s="232"/>
      <c r="O337" s="88"/>
      <c r="P337" s="88"/>
      <c r="Q337" s="88"/>
      <c r="R337" s="88"/>
      <c r="S337" s="88"/>
      <c r="T337" s="89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130</v>
      </c>
      <c r="AU337" s="14" t="s">
        <v>81</v>
      </c>
    </row>
    <row r="338" s="2" customFormat="1">
      <c r="A338" s="35"/>
      <c r="B338" s="36"/>
      <c r="C338" s="233" t="s">
        <v>580</v>
      </c>
      <c r="D338" s="233" t="s">
        <v>138</v>
      </c>
      <c r="E338" s="234" t="s">
        <v>1574</v>
      </c>
      <c r="F338" s="235" t="s">
        <v>1575</v>
      </c>
      <c r="G338" s="236" t="s">
        <v>232</v>
      </c>
      <c r="H338" s="237">
        <v>7</v>
      </c>
      <c r="I338" s="238"/>
      <c r="J338" s="239">
        <f>ROUND(I338*H338,2)</f>
        <v>0</v>
      </c>
      <c r="K338" s="235" t="s">
        <v>1</v>
      </c>
      <c r="L338" s="240"/>
      <c r="M338" s="241" t="s">
        <v>1</v>
      </c>
      <c r="N338" s="242" t="s">
        <v>38</v>
      </c>
      <c r="O338" s="88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6" t="s">
        <v>233</v>
      </c>
      <c r="AT338" s="226" t="s">
        <v>138</v>
      </c>
      <c r="AU338" s="226" t="s">
        <v>81</v>
      </c>
      <c r="AY338" s="14" t="s">
        <v>121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4" t="s">
        <v>81</v>
      </c>
      <c r="BK338" s="227">
        <f>ROUND(I338*H338,2)</f>
        <v>0</v>
      </c>
      <c r="BL338" s="14" t="s">
        <v>234</v>
      </c>
      <c r="BM338" s="226" t="s">
        <v>1576</v>
      </c>
    </row>
    <row r="339" s="2" customFormat="1">
      <c r="A339" s="35"/>
      <c r="B339" s="36"/>
      <c r="C339" s="37"/>
      <c r="D339" s="228" t="s">
        <v>130</v>
      </c>
      <c r="E339" s="37"/>
      <c r="F339" s="229" t="s">
        <v>1575</v>
      </c>
      <c r="G339" s="37"/>
      <c r="H339" s="37"/>
      <c r="I339" s="230"/>
      <c r="J339" s="37"/>
      <c r="K339" s="37"/>
      <c r="L339" s="41"/>
      <c r="M339" s="231"/>
      <c r="N339" s="232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130</v>
      </c>
      <c r="AU339" s="14" t="s">
        <v>81</v>
      </c>
    </row>
    <row r="340" s="2" customFormat="1" ht="16.5" customHeight="1">
      <c r="A340" s="35"/>
      <c r="B340" s="36"/>
      <c r="C340" s="215" t="s">
        <v>584</v>
      </c>
      <c r="D340" s="215" t="s">
        <v>124</v>
      </c>
      <c r="E340" s="216" t="s">
        <v>1577</v>
      </c>
      <c r="F340" s="217" t="s">
        <v>1537</v>
      </c>
      <c r="G340" s="218" t="s">
        <v>232</v>
      </c>
      <c r="H340" s="219">
        <v>2</v>
      </c>
      <c r="I340" s="220"/>
      <c r="J340" s="221">
        <f>ROUND(I340*H340,2)</f>
        <v>0</v>
      </c>
      <c r="K340" s="217" t="s">
        <v>1</v>
      </c>
      <c r="L340" s="41"/>
      <c r="M340" s="222" t="s">
        <v>1</v>
      </c>
      <c r="N340" s="223" t="s">
        <v>38</v>
      </c>
      <c r="O340" s="88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6" t="s">
        <v>234</v>
      </c>
      <c r="AT340" s="226" t="s">
        <v>124</v>
      </c>
      <c r="AU340" s="226" t="s">
        <v>81</v>
      </c>
      <c r="AY340" s="14" t="s">
        <v>121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4" t="s">
        <v>81</v>
      </c>
      <c r="BK340" s="227">
        <f>ROUND(I340*H340,2)</f>
        <v>0</v>
      </c>
      <c r="BL340" s="14" t="s">
        <v>234</v>
      </c>
      <c r="BM340" s="226" t="s">
        <v>1578</v>
      </c>
    </row>
    <row r="341" s="2" customFormat="1">
      <c r="A341" s="35"/>
      <c r="B341" s="36"/>
      <c r="C341" s="37"/>
      <c r="D341" s="228" t="s">
        <v>130</v>
      </c>
      <c r="E341" s="37"/>
      <c r="F341" s="229" t="s">
        <v>1537</v>
      </c>
      <c r="G341" s="37"/>
      <c r="H341" s="37"/>
      <c r="I341" s="230"/>
      <c r="J341" s="37"/>
      <c r="K341" s="37"/>
      <c r="L341" s="41"/>
      <c r="M341" s="231"/>
      <c r="N341" s="232"/>
      <c r="O341" s="88"/>
      <c r="P341" s="88"/>
      <c r="Q341" s="88"/>
      <c r="R341" s="88"/>
      <c r="S341" s="88"/>
      <c r="T341" s="89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130</v>
      </c>
      <c r="AU341" s="14" t="s">
        <v>81</v>
      </c>
    </row>
    <row r="342" s="2" customFormat="1">
      <c r="A342" s="35"/>
      <c r="B342" s="36"/>
      <c r="C342" s="233" t="s">
        <v>588</v>
      </c>
      <c r="D342" s="233" t="s">
        <v>138</v>
      </c>
      <c r="E342" s="234" t="s">
        <v>1579</v>
      </c>
      <c r="F342" s="235" t="s">
        <v>1580</v>
      </c>
      <c r="G342" s="236" t="s">
        <v>232</v>
      </c>
      <c r="H342" s="237">
        <v>2</v>
      </c>
      <c r="I342" s="238"/>
      <c r="J342" s="239">
        <f>ROUND(I342*H342,2)</f>
        <v>0</v>
      </c>
      <c r="K342" s="235" t="s">
        <v>1</v>
      </c>
      <c r="L342" s="240"/>
      <c r="M342" s="241" t="s">
        <v>1</v>
      </c>
      <c r="N342" s="242" t="s">
        <v>38</v>
      </c>
      <c r="O342" s="88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6" t="s">
        <v>233</v>
      </c>
      <c r="AT342" s="226" t="s">
        <v>138</v>
      </c>
      <c r="AU342" s="226" t="s">
        <v>81</v>
      </c>
      <c r="AY342" s="14" t="s">
        <v>121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4" t="s">
        <v>81</v>
      </c>
      <c r="BK342" s="227">
        <f>ROUND(I342*H342,2)</f>
        <v>0</v>
      </c>
      <c r="BL342" s="14" t="s">
        <v>234</v>
      </c>
      <c r="BM342" s="226" t="s">
        <v>1581</v>
      </c>
    </row>
    <row r="343" s="2" customFormat="1">
      <c r="A343" s="35"/>
      <c r="B343" s="36"/>
      <c r="C343" s="37"/>
      <c r="D343" s="228" t="s">
        <v>130</v>
      </c>
      <c r="E343" s="37"/>
      <c r="F343" s="229" t="s">
        <v>1580</v>
      </c>
      <c r="G343" s="37"/>
      <c r="H343" s="37"/>
      <c r="I343" s="230"/>
      <c r="J343" s="37"/>
      <c r="K343" s="37"/>
      <c r="L343" s="41"/>
      <c r="M343" s="231"/>
      <c r="N343" s="232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130</v>
      </c>
      <c r="AU343" s="14" t="s">
        <v>81</v>
      </c>
    </row>
    <row r="344" s="2" customFormat="1" ht="16.5" customHeight="1">
      <c r="A344" s="35"/>
      <c r="B344" s="36"/>
      <c r="C344" s="215" t="s">
        <v>592</v>
      </c>
      <c r="D344" s="215" t="s">
        <v>124</v>
      </c>
      <c r="E344" s="216" t="s">
        <v>1582</v>
      </c>
      <c r="F344" s="217" t="s">
        <v>1537</v>
      </c>
      <c r="G344" s="218" t="s">
        <v>232</v>
      </c>
      <c r="H344" s="219">
        <v>1</v>
      </c>
      <c r="I344" s="220"/>
      <c r="J344" s="221">
        <f>ROUND(I344*H344,2)</f>
        <v>0</v>
      </c>
      <c r="K344" s="217" t="s">
        <v>1</v>
      </c>
      <c r="L344" s="41"/>
      <c r="M344" s="222" t="s">
        <v>1</v>
      </c>
      <c r="N344" s="223" t="s">
        <v>38</v>
      </c>
      <c r="O344" s="88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234</v>
      </c>
      <c r="AT344" s="226" t="s">
        <v>124</v>
      </c>
      <c r="AU344" s="226" t="s">
        <v>81</v>
      </c>
      <c r="AY344" s="14" t="s">
        <v>121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4" t="s">
        <v>81</v>
      </c>
      <c r="BK344" s="227">
        <f>ROUND(I344*H344,2)</f>
        <v>0</v>
      </c>
      <c r="BL344" s="14" t="s">
        <v>234</v>
      </c>
      <c r="BM344" s="226" t="s">
        <v>1583</v>
      </c>
    </row>
    <row r="345" s="2" customFormat="1">
      <c r="A345" s="35"/>
      <c r="B345" s="36"/>
      <c r="C345" s="37"/>
      <c r="D345" s="228" t="s">
        <v>130</v>
      </c>
      <c r="E345" s="37"/>
      <c r="F345" s="229" t="s">
        <v>1537</v>
      </c>
      <c r="G345" s="37"/>
      <c r="H345" s="37"/>
      <c r="I345" s="230"/>
      <c r="J345" s="37"/>
      <c r="K345" s="37"/>
      <c r="L345" s="41"/>
      <c r="M345" s="231"/>
      <c r="N345" s="232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130</v>
      </c>
      <c r="AU345" s="14" t="s">
        <v>81</v>
      </c>
    </row>
    <row r="346" s="2" customFormat="1">
      <c r="A346" s="35"/>
      <c r="B346" s="36"/>
      <c r="C346" s="233" t="s">
        <v>596</v>
      </c>
      <c r="D346" s="233" t="s">
        <v>138</v>
      </c>
      <c r="E346" s="234" t="s">
        <v>1584</v>
      </c>
      <c r="F346" s="235" t="s">
        <v>1585</v>
      </c>
      <c r="G346" s="236" t="s">
        <v>232</v>
      </c>
      <c r="H346" s="237">
        <v>1</v>
      </c>
      <c r="I346" s="238"/>
      <c r="J346" s="239">
        <f>ROUND(I346*H346,2)</f>
        <v>0</v>
      </c>
      <c r="K346" s="235" t="s">
        <v>1</v>
      </c>
      <c r="L346" s="240"/>
      <c r="M346" s="241" t="s">
        <v>1</v>
      </c>
      <c r="N346" s="242" t="s">
        <v>38</v>
      </c>
      <c r="O346" s="88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233</v>
      </c>
      <c r="AT346" s="226" t="s">
        <v>138</v>
      </c>
      <c r="AU346" s="226" t="s">
        <v>81</v>
      </c>
      <c r="AY346" s="14" t="s">
        <v>121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4" t="s">
        <v>81</v>
      </c>
      <c r="BK346" s="227">
        <f>ROUND(I346*H346,2)</f>
        <v>0</v>
      </c>
      <c r="BL346" s="14" t="s">
        <v>234</v>
      </c>
      <c r="BM346" s="226" t="s">
        <v>1586</v>
      </c>
    </row>
    <row r="347" s="2" customFormat="1">
      <c r="A347" s="35"/>
      <c r="B347" s="36"/>
      <c r="C347" s="37"/>
      <c r="D347" s="228" t="s">
        <v>130</v>
      </c>
      <c r="E347" s="37"/>
      <c r="F347" s="229" t="s">
        <v>1585</v>
      </c>
      <c r="G347" s="37"/>
      <c r="H347" s="37"/>
      <c r="I347" s="230"/>
      <c r="J347" s="37"/>
      <c r="K347" s="37"/>
      <c r="L347" s="41"/>
      <c r="M347" s="231"/>
      <c r="N347" s="232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130</v>
      </c>
      <c r="AU347" s="14" t="s">
        <v>81</v>
      </c>
    </row>
    <row r="348" s="2" customFormat="1" ht="16.5" customHeight="1">
      <c r="A348" s="35"/>
      <c r="B348" s="36"/>
      <c r="C348" s="215" t="s">
        <v>600</v>
      </c>
      <c r="D348" s="215" t="s">
        <v>124</v>
      </c>
      <c r="E348" s="216" t="s">
        <v>1587</v>
      </c>
      <c r="F348" s="217" t="s">
        <v>1588</v>
      </c>
      <c r="G348" s="218" t="s">
        <v>232</v>
      </c>
      <c r="H348" s="219">
        <v>4</v>
      </c>
      <c r="I348" s="220"/>
      <c r="J348" s="221">
        <f>ROUND(I348*H348,2)</f>
        <v>0</v>
      </c>
      <c r="K348" s="217" t="s">
        <v>1</v>
      </c>
      <c r="L348" s="41"/>
      <c r="M348" s="222" t="s">
        <v>1</v>
      </c>
      <c r="N348" s="223" t="s">
        <v>38</v>
      </c>
      <c r="O348" s="88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6" t="s">
        <v>234</v>
      </c>
      <c r="AT348" s="226" t="s">
        <v>124</v>
      </c>
      <c r="AU348" s="226" t="s">
        <v>81</v>
      </c>
      <c r="AY348" s="14" t="s">
        <v>121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4" t="s">
        <v>81</v>
      </c>
      <c r="BK348" s="227">
        <f>ROUND(I348*H348,2)</f>
        <v>0</v>
      </c>
      <c r="BL348" s="14" t="s">
        <v>234</v>
      </c>
      <c r="BM348" s="226" t="s">
        <v>1589</v>
      </c>
    </row>
    <row r="349" s="2" customFormat="1">
      <c r="A349" s="35"/>
      <c r="B349" s="36"/>
      <c r="C349" s="37"/>
      <c r="D349" s="228" t="s">
        <v>130</v>
      </c>
      <c r="E349" s="37"/>
      <c r="F349" s="229" t="s">
        <v>1588</v>
      </c>
      <c r="G349" s="37"/>
      <c r="H349" s="37"/>
      <c r="I349" s="230"/>
      <c r="J349" s="37"/>
      <c r="K349" s="37"/>
      <c r="L349" s="41"/>
      <c r="M349" s="231"/>
      <c r="N349" s="232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130</v>
      </c>
      <c r="AU349" s="14" t="s">
        <v>81</v>
      </c>
    </row>
    <row r="350" s="2" customFormat="1" ht="66.75" customHeight="1">
      <c r="A350" s="35"/>
      <c r="B350" s="36"/>
      <c r="C350" s="233" t="s">
        <v>604</v>
      </c>
      <c r="D350" s="233" t="s">
        <v>138</v>
      </c>
      <c r="E350" s="234" t="s">
        <v>1590</v>
      </c>
      <c r="F350" s="235" t="s">
        <v>1591</v>
      </c>
      <c r="G350" s="236" t="s">
        <v>232</v>
      </c>
      <c r="H350" s="237">
        <v>4</v>
      </c>
      <c r="I350" s="238"/>
      <c r="J350" s="239">
        <f>ROUND(I350*H350,2)</f>
        <v>0</v>
      </c>
      <c r="K350" s="235" t="s">
        <v>1</v>
      </c>
      <c r="L350" s="240"/>
      <c r="M350" s="241" t="s">
        <v>1</v>
      </c>
      <c r="N350" s="242" t="s">
        <v>38</v>
      </c>
      <c r="O350" s="88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233</v>
      </c>
      <c r="AT350" s="226" t="s">
        <v>138</v>
      </c>
      <c r="AU350" s="226" t="s">
        <v>81</v>
      </c>
      <c r="AY350" s="14" t="s">
        <v>121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81</v>
      </c>
      <c r="BK350" s="227">
        <f>ROUND(I350*H350,2)</f>
        <v>0</v>
      </c>
      <c r="BL350" s="14" t="s">
        <v>234</v>
      </c>
      <c r="BM350" s="226" t="s">
        <v>1592</v>
      </c>
    </row>
    <row r="351" s="2" customFormat="1">
      <c r="A351" s="35"/>
      <c r="B351" s="36"/>
      <c r="C351" s="37"/>
      <c r="D351" s="228" t="s">
        <v>130</v>
      </c>
      <c r="E351" s="37"/>
      <c r="F351" s="229" t="s">
        <v>1591</v>
      </c>
      <c r="G351" s="37"/>
      <c r="H351" s="37"/>
      <c r="I351" s="230"/>
      <c r="J351" s="37"/>
      <c r="K351" s="37"/>
      <c r="L351" s="41"/>
      <c r="M351" s="231"/>
      <c r="N351" s="232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130</v>
      </c>
      <c r="AU351" s="14" t="s">
        <v>81</v>
      </c>
    </row>
    <row r="352" s="2" customFormat="1" ht="16.5" customHeight="1">
      <c r="A352" s="35"/>
      <c r="B352" s="36"/>
      <c r="C352" s="215" t="s">
        <v>608</v>
      </c>
      <c r="D352" s="215" t="s">
        <v>124</v>
      </c>
      <c r="E352" s="216" t="s">
        <v>1593</v>
      </c>
      <c r="F352" s="217" t="s">
        <v>1594</v>
      </c>
      <c r="G352" s="218" t="s">
        <v>232</v>
      </c>
      <c r="H352" s="219">
        <v>3</v>
      </c>
      <c r="I352" s="220"/>
      <c r="J352" s="221">
        <f>ROUND(I352*H352,2)</f>
        <v>0</v>
      </c>
      <c r="K352" s="217" t="s">
        <v>1</v>
      </c>
      <c r="L352" s="41"/>
      <c r="M352" s="222" t="s">
        <v>1</v>
      </c>
      <c r="N352" s="223" t="s">
        <v>38</v>
      </c>
      <c r="O352" s="88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234</v>
      </c>
      <c r="AT352" s="226" t="s">
        <v>124</v>
      </c>
      <c r="AU352" s="226" t="s">
        <v>81</v>
      </c>
      <c r="AY352" s="14" t="s">
        <v>121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4" t="s">
        <v>81</v>
      </c>
      <c r="BK352" s="227">
        <f>ROUND(I352*H352,2)</f>
        <v>0</v>
      </c>
      <c r="BL352" s="14" t="s">
        <v>234</v>
      </c>
      <c r="BM352" s="226" t="s">
        <v>1595</v>
      </c>
    </row>
    <row r="353" s="2" customFormat="1">
      <c r="A353" s="35"/>
      <c r="B353" s="36"/>
      <c r="C353" s="37"/>
      <c r="D353" s="228" t="s">
        <v>130</v>
      </c>
      <c r="E353" s="37"/>
      <c r="F353" s="229" t="s">
        <v>1594</v>
      </c>
      <c r="G353" s="37"/>
      <c r="H353" s="37"/>
      <c r="I353" s="230"/>
      <c r="J353" s="37"/>
      <c r="K353" s="37"/>
      <c r="L353" s="41"/>
      <c r="M353" s="231"/>
      <c r="N353" s="232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130</v>
      </c>
      <c r="AU353" s="14" t="s">
        <v>81</v>
      </c>
    </row>
    <row r="354" s="2" customFormat="1" ht="44.25" customHeight="1">
      <c r="A354" s="35"/>
      <c r="B354" s="36"/>
      <c r="C354" s="233" t="s">
        <v>613</v>
      </c>
      <c r="D354" s="233" t="s">
        <v>138</v>
      </c>
      <c r="E354" s="234" t="s">
        <v>1596</v>
      </c>
      <c r="F354" s="235" t="s">
        <v>1597</v>
      </c>
      <c r="G354" s="236" t="s">
        <v>232</v>
      </c>
      <c r="H354" s="237">
        <v>3</v>
      </c>
      <c r="I354" s="238"/>
      <c r="J354" s="239">
        <f>ROUND(I354*H354,2)</f>
        <v>0</v>
      </c>
      <c r="K354" s="235" t="s">
        <v>1</v>
      </c>
      <c r="L354" s="240"/>
      <c r="M354" s="241" t="s">
        <v>1</v>
      </c>
      <c r="N354" s="242" t="s">
        <v>38</v>
      </c>
      <c r="O354" s="88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233</v>
      </c>
      <c r="AT354" s="226" t="s">
        <v>138</v>
      </c>
      <c r="AU354" s="226" t="s">
        <v>81</v>
      </c>
      <c r="AY354" s="14" t="s">
        <v>121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81</v>
      </c>
      <c r="BK354" s="227">
        <f>ROUND(I354*H354,2)</f>
        <v>0</v>
      </c>
      <c r="BL354" s="14" t="s">
        <v>234</v>
      </c>
      <c r="BM354" s="226" t="s">
        <v>1598</v>
      </c>
    </row>
    <row r="355" s="2" customFormat="1">
      <c r="A355" s="35"/>
      <c r="B355" s="36"/>
      <c r="C355" s="37"/>
      <c r="D355" s="228" t="s">
        <v>130</v>
      </c>
      <c r="E355" s="37"/>
      <c r="F355" s="229" t="s">
        <v>1597</v>
      </c>
      <c r="G355" s="37"/>
      <c r="H355" s="37"/>
      <c r="I355" s="230"/>
      <c r="J355" s="37"/>
      <c r="K355" s="37"/>
      <c r="L355" s="41"/>
      <c r="M355" s="231"/>
      <c r="N355" s="232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130</v>
      </c>
      <c r="AU355" s="14" t="s">
        <v>81</v>
      </c>
    </row>
    <row r="356" s="2" customFormat="1" ht="16.5" customHeight="1">
      <c r="A356" s="35"/>
      <c r="B356" s="36"/>
      <c r="C356" s="215" t="s">
        <v>618</v>
      </c>
      <c r="D356" s="215" t="s">
        <v>124</v>
      </c>
      <c r="E356" s="216" t="s">
        <v>1599</v>
      </c>
      <c r="F356" s="217" t="s">
        <v>1600</v>
      </c>
      <c r="G356" s="218" t="s">
        <v>232</v>
      </c>
      <c r="H356" s="219">
        <v>1</v>
      </c>
      <c r="I356" s="220"/>
      <c r="J356" s="221">
        <f>ROUND(I356*H356,2)</f>
        <v>0</v>
      </c>
      <c r="K356" s="217" t="s">
        <v>1</v>
      </c>
      <c r="L356" s="41"/>
      <c r="M356" s="222" t="s">
        <v>1</v>
      </c>
      <c r="N356" s="223" t="s">
        <v>38</v>
      </c>
      <c r="O356" s="88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234</v>
      </c>
      <c r="AT356" s="226" t="s">
        <v>124</v>
      </c>
      <c r="AU356" s="226" t="s">
        <v>81</v>
      </c>
      <c r="AY356" s="14" t="s">
        <v>121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4" t="s">
        <v>81</v>
      </c>
      <c r="BK356" s="227">
        <f>ROUND(I356*H356,2)</f>
        <v>0</v>
      </c>
      <c r="BL356" s="14" t="s">
        <v>234</v>
      </c>
      <c r="BM356" s="226" t="s">
        <v>1601</v>
      </c>
    </row>
    <row r="357" s="2" customFormat="1">
      <c r="A357" s="35"/>
      <c r="B357" s="36"/>
      <c r="C357" s="37"/>
      <c r="D357" s="228" t="s">
        <v>130</v>
      </c>
      <c r="E357" s="37"/>
      <c r="F357" s="229" t="s">
        <v>1600</v>
      </c>
      <c r="G357" s="37"/>
      <c r="H357" s="37"/>
      <c r="I357" s="230"/>
      <c r="J357" s="37"/>
      <c r="K357" s="37"/>
      <c r="L357" s="41"/>
      <c r="M357" s="231"/>
      <c r="N357" s="232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130</v>
      </c>
      <c r="AU357" s="14" t="s">
        <v>81</v>
      </c>
    </row>
    <row r="358" s="2" customFormat="1">
      <c r="A358" s="35"/>
      <c r="B358" s="36"/>
      <c r="C358" s="233" t="s">
        <v>623</v>
      </c>
      <c r="D358" s="233" t="s">
        <v>138</v>
      </c>
      <c r="E358" s="234" t="s">
        <v>1602</v>
      </c>
      <c r="F358" s="235" t="s">
        <v>1603</v>
      </c>
      <c r="G358" s="236" t="s">
        <v>232</v>
      </c>
      <c r="H358" s="237">
        <v>1</v>
      </c>
      <c r="I358" s="238"/>
      <c r="J358" s="239">
        <f>ROUND(I358*H358,2)</f>
        <v>0</v>
      </c>
      <c r="K358" s="235" t="s">
        <v>1</v>
      </c>
      <c r="L358" s="240"/>
      <c r="M358" s="241" t="s">
        <v>1</v>
      </c>
      <c r="N358" s="242" t="s">
        <v>38</v>
      </c>
      <c r="O358" s="88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6" t="s">
        <v>233</v>
      </c>
      <c r="AT358" s="226" t="s">
        <v>138</v>
      </c>
      <c r="AU358" s="226" t="s">
        <v>81</v>
      </c>
      <c r="AY358" s="14" t="s">
        <v>121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4" t="s">
        <v>81</v>
      </c>
      <c r="BK358" s="227">
        <f>ROUND(I358*H358,2)</f>
        <v>0</v>
      </c>
      <c r="BL358" s="14" t="s">
        <v>234</v>
      </c>
      <c r="BM358" s="226" t="s">
        <v>1604</v>
      </c>
    </row>
    <row r="359" s="2" customFormat="1">
      <c r="A359" s="35"/>
      <c r="B359" s="36"/>
      <c r="C359" s="37"/>
      <c r="D359" s="228" t="s">
        <v>130</v>
      </c>
      <c r="E359" s="37"/>
      <c r="F359" s="229" t="s">
        <v>1603</v>
      </c>
      <c r="G359" s="37"/>
      <c r="H359" s="37"/>
      <c r="I359" s="230"/>
      <c r="J359" s="37"/>
      <c r="K359" s="37"/>
      <c r="L359" s="41"/>
      <c r="M359" s="231"/>
      <c r="N359" s="232"/>
      <c r="O359" s="88"/>
      <c r="P359" s="88"/>
      <c r="Q359" s="88"/>
      <c r="R359" s="88"/>
      <c r="S359" s="88"/>
      <c r="T359" s="8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130</v>
      </c>
      <c r="AU359" s="14" t="s">
        <v>81</v>
      </c>
    </row>
    <row r="360" s="12" customFormat="1" ht="25.92" customHeight="1">
      <c r="A360" s="12"/>
      <c r="B360" s="199"/>
      <c r="C360" s="200"/>
      <c r="D360" s="201" t="s">
        <v>72</v>
      </c>
      <c r="E360" s="202" t="s">
        <v>150</v>
      </c>
      <c r="F360" s="202" t="s">
        <v>1605</v>
      </c>
      <c r="G360" s="200"/>
      <c r="H360" s="200"/>
      <c r="I360" s="203"/>
      <c r="J360" s="204">
        <f>BK360</f>
        <v>0</v>
      </c>
      <c r="K360" s="200"/>
      <c r="L360" s="205"/>
      <c r="M360" s="206"/>
      <c r="N360" s="207"/>
      <c r="O360" s="207"/>
      <c r="P360" s="208">
        <f>SUM(P361:P364)</f>
        <v>0</v>
      </c>
      <c r="Q360" s="207"/>
      <c r="R360" s="208">
        <f>SUM(R361:R364)</f>
        <v>0</v>
      </c>
      <c r="S360" s="207"/>
      <c r="T360" s="209">
        <f>SUM(T361:T364)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81</v>
      </c>
      <c r="AT360" s="211" t="s">
        <v>72</v>
      </c>
      <c r="AU360" s="211" t="s">
        <v>73</v>
      </c>
      <c r="AY360" s="210" t="s">
        <v>121</v>
      </c>
      <c r="BK360" s="212">
        <f>SUM(BK361:BK364)</f>
        <v>0</v>
      </c>
    </row>
    <row r="361" s="2" customFormat="1" ht="44.25" customHeight="1">
      <c r="A361" s="35"/>
      <c r="B361" s="36"/>
      <c r="C361" s="215" t="s">
        <v>665</v>
      </c>
      <c r="D361" s="215" t="s">
        <v>124</v>
      </c>
      <c r="E361" s="216" t="s">
        <v>1606</v>
      </c>
      <c r="F361" s="217" t="s">
        <v>1607</v>
      </c>
      <c r="G361" s="218" t="s">
        <v>1286</v>
      </c>
      <c r="H361" s="219">
        <v>1</v>
      </c>
      <c r="I361" s="220"/>
      <c r="J361" s="221">
        <f>ROUND(I361*H361,2)</f>
        <v>0</v>
      </c>
      <c r="K361" s="217" t="s">
        <v>1</v>
      </c>
      <c r="L361" s="41"/>
      <c r="M361" s="222" t="s">
        <v>1</v>
      </c>
      <c r="N361" s="223" t="s">
        <v>38</v>
      </c>
      <c r="O361" s="88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6" t="s">
        <v>234</v>
      </c>
      <c r="AT361" s="226" t="s">
        <v>124</v>
      </c>
      <c r="AU361" s="226" t="s">
        <v>81</v>
      </c>
      <c r="AY361" s="14" t="s">
        <v>121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4" t="s">
        <v>81</v>
      </c>
      <c r="BK361" s="227">
        <f>ROUND(I361*H361,2)</f>
        <v>0</v>
      </c>
      <c r="BL361" s="14" t="s">
        <v>234</v>
      </c>
      <c r="BM361" s="226" t="s">
        <v>1608</v>
      </c>
    </row>
    <row r="362" s="2" customFormat="1">
      <c r="A362" s="35"/>
      <c r="B362" s="36"/>
      <c r="C362" s="37"/>
      <c r="D362" s="228" t="s">
        <v>130</v>
      </c>
      <c r="E362" s="37"/>
      <c r="F362" s="229" t="s">
        <v>1607</v>
      </c>
      <c r="G362" s="37"/>
      <c r="H362" s="37"/>
      <c r="I362" s="230"/>
      <c r="J362" s="37"/>
      <c r="K362" s="37"/>
      <c r="L362" s="41"/>
      <c r="M362" s="231"/>
      <c r="N362" s="232"/>
      <c r="O362" s="88"/>
      <c r="P362" s="88"/>
      <c r="Q362" s="88"/>
      <c r="R362" s="88"/>
      <c r="S362" s="88"/>
      <c r="T362" s="89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4" t="s">
        <v>130</v>
      </c>
      <c r="AU362" s="14" t="s">
        <v>81</v>
      </c>
    </row>
    <row r="363" s="2" customFormat="1" ht="16.5" customHeight="1">
      <c r="A363" s="35"/>
      <c r="B363" s="36"/>
      <c r="C363" s="215" t="s">
        <v>670</v>
      </c>
      <c r="D363" s="215" t="s">
        <v>124</v>
      </c>
      <c r="E363" s="216" t="s">
        <v>1609</v>
      </c>
      <c r="F363" s="217" t="s">
        <v>1610</v>
      </c>
      <c r="G363" s="218" t="s">
        <v>232</v>
      </c>
      <c r="H363" s="219">
        <v>1</v>
      </c>
      <c r="I363" s="220"/>
      <c r="J363" s="221">
        <f>ROUND(I363*H363,2)</f>
        <v>0</v>
      </c>
      <c r="K363" s="217" t="s">
        <v>1</v>
      </c>
      <c r="L363" s="41"/>
      <c r="M363" s="222" t="s">
        <v>1</v>
      </c>
      <c r="N363" s="223" t="s">
        <v>38</v>
      </c>
      <c r="O363" s="88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6" t="s">
        <v>234</v>
      </c>
      <c r="AT363" s="226" t="s">
        <v>124</v>
      </c>
      <c r="AU363" s="226" t="s">
        <v>81</v>
      </c>
      <c r="AY363" s="14" t="s">
        <v>121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4" t="s">
        <v>81</v>
      </c>
      <c r="BK363" s="227">
        <f>ROUND(I363*H363,2)</f>
        <v>0</v>
      </c>
      <c r="BL363" s="14" t="s">
        <v>234</v>
      </c>
      <c r="BM363" s="226" t="s">
        <v>1611</v>
      </c>
    </row>
    <row r="364" s="2" customFormat="1">
      <c r="A364" s="35"/>
      <c r="B364" s="36"/>
      <c r="C364" s="37"/>
      <c r="D364" s="228" t="s">
        <v>130</v>
      </c>
      <c r="E364" s="37"/>
      <c r="F364" s="229" t="s">
        <v>1610</v>
      </c>
      <c r="G364" s="37"/>
      <c r="H364" s="37"/>
      <c r="I364" s="230"/>
      <c r="J364" s="37"/>
      <c r="K364" s="37"/>
      <c r="L364" s="41"/>
      <c r="M364" s="231"/>
      <c r="N364" s="232"/>
      <c r="O364" s="88"/>
      <c r="P364" s="88"/>
      <c r="Q364" s="88"/>
      <c r="R364" s="88"/>
      <c r="S364" s="88"/>
      <c r="T364" s="89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130</v>
      </c>
      <c r="AU364" s="14" t="s">
        <v>81</v>
      </c>
    </row>
    <row r="365" s="12" customFormat="1" ht="25.92" customHeight="1">
      <c r="A365" s="12"/>
      <c r="B365" s="199"/>
      <c r="C365" s="200"/>
      <c r="D365" s="201" t="s">
        <v>72</v>
      </c>
      <c r="E365" s="202" t="s">
        <v>155</v>
      </c>
      <c r="F365" s="202" t="s">
        <v>1612</v>
      </c>
      <c r="G365" s="200"/>
      <c r="H365" s="200"/>
      <c r="I365" s="203"/>
      <c r="J365" s="204">
        <f>BK365</f>
        <v>0</v>
      </c>
      <c r="K365" s="200"/>
      <c r="L365" s="205"/>
      <c r="M365" s="206"/>
      <c r="N365" s="207"/>
      <c r="O365" s="207"/>
      <c r="P365" s="208">
        <f>SUM(P366:P399)</f>
        <v>0</v>
      </c>
      <c r="Q365" s="207"/>
      <c r="R365" s="208">
        <f>SUM(R366:R399)</f>
        <v>0</v>
      </c>
      <c r="S365" s="207"/>
      <c r="T365" s="209">
        <f>SUM(T366:T399)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72</v>
      </c>
      <c r="AU365" s="211" t="s">
        <v>73</v>
      </c>
      <c r="AY365" s="210" t="s">
        <v>121</v>
      </c>
      <c r="BK365" s="212">
        <f>SUM(BK366:BK399)</f>
        <v>0</v>
      </c>
    </row>
    <row r="366" s="2" customFormat="1" ht="16.5" customHeight="1">
      <c r="A366" s="35"/>
      <c r="B366" s="36"/>
      <c r="C366" s="215" t="s">
        <v>675</v>
      </c>
      <c r="D366" s="215" t="s">
        <v>124</v>
      </c>
      <c r="E366" s="216" t="s">
        <v>1613</v>
      </c>
      <c r="F366" s="217" t="s">
        <v>1614</v>
      </c>
      <c r="G366" s="218" t="s">
        <v>1286</v>
      </c>
      <c r="H366" s="219">
        <v>1</v>
      </c>
      <c r="I366" s="220"/>
      <c r="J366" s="221">
        <f>ROUND(I366*H366,2)</f>
        <v>0</v>
      </c>
      <c r="K366" s="217" t="s">
        <v>1</v>
      </c>
      <c r="L366" s="41"/>
      <c r="M366" s="222" t="s">
        <v>1</v>
      </c>
      <c r="N366" s="223" t="s">
        <v>38</v>
      </c>
      <c r="O366" s="88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6" t="s">
        <v>1615</v>
      </c>
      <c r="AT366" s="226" t="s">
        <v>124</v>
      </c>
      <c r="AU366" s="226" t="s">
        <v>81</v>
      </c>
      <c r="AY366" s="14" t="s">
        <v>121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4" t="s">
        <v>81</v>
      </c>
      <c r="BK366" s="227">
        <f>ROUND(I366*H366,2)</f>
        <v>0</v>
      </c>
      <c r="BL366" s="14" t="s">
        <v>1615</v>
      </c>
      <c r="BM366" s="226" t="s">
        <v>1616</v>
      </c>
    </row>
    <row r="367" s="2" customFormat="1">
      <c r="A367" s="35"/>
      <c r="B367" s="36"/>
      <c r="C367" s="37"/>
      <c r="D367" s="228" t="s">
        <v>130</v>
      </c>
      <c r="E367" s="37"/>
      <c r="F367" s="229" t="s">
        <v>1614</v>
      </c>
      <c r="G367" s="37"/>
      <c r="H367" s="37"/>
      <c r="I367" s="230"/>
      <c r="J367" s="37"/>
      <c r="K367" s="37"/>
      <c r="L367" s="41"/>
      <c r="M367" s="231"/>
      <c r="N367" s="232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130</v>
      </c>
      <c r="AU367" s="14" t="s">
        <v>81</v>
      </c>
    </row>
    <row r="368" s="2" customFormat="1" ht="16.5" customHeight="1">
      <c r="A368" s="35"/>
      <c r="B368" s="36"/>
      <c r="C368" s="215" t="s">
        <v>719</v>
      </c>
      <c r="D368" s="215" t="s">
        <v>124</v>
      </c>
      <c r="E368" s="216" t="s">
        <v>1617</v>
      </c>
      <c r="F368" s="217" t="s">
        <v>1618</v>
      </c>
      <c r="G368" s="218" t="s">
        <v>1182</v>
      </c>
      <c r="H368" s="219">
        <v>16</v>
      </c>
      <c r="I368" s="220"/>
      <c r="J368" s="221">
        <f>ROUND(I368*H368,2)</f>
        <v>0</v>
      </c>
      <c r="K368" s="217" t="s">
        <v>1</v>
      </c>
      <c r="L368" s="41"/>
      <c r="M368" s="222" t="s">
        <v>1</v>
      </c>
      <c r="N368" s="223" t="s">
        <v>38</v>
      </c>
      <c r="O368" s="88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6" t="s">
        <v>1615</v>
      </c>
      <c r="AT368" s="226" t="s">
        <v>124</v>
      </c>
      <c r="AU368" s="226" t="s">
        <v>81</v>
      </c>
      <c r="AY368" s="14" t="s">
        <v>121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4" t="s">
        <v>81</v>
      </c>
      <c r="BK368" s="227">
        <f>ROUND(I368*H368,2)</f>
        <v>0</v>
      </c>
      <c r="BL368" s="14" t="s">
        <v>1615</v>
      </c>
      <c r="BM368" s="226" t="s">
        <v>1619</v>
      </c>
    </row>
    <row r="369" s="2" customFormat="1">
      <c r="A369" s="35"/>
      <c r="B369" s="36"/>
      <c r="C369" s="37"/>
      <c r="D369" s="228" t="s">
        <v>130</v>
      </c>
      <c r="E369" s="37"/>
      <c r="F369" s="229" t="s">
        <v>1618</v>
      </c>
      <c r="G369" s="37"/>
      <c r="H369" s="37"/>
      <c r="I369" s="230"/>
      <c r="J369" s="37"/>
      <c r="K369" s="37"/>
      <c r="L369" s="41"/>
      <c r="M369" s="231"/>
      <c r="N369" s="232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130</v>
      </c>
      <c r="AU369" s="14" t="s">
        <v>81</v>
      </c>
    </row>
    <row r="370" s="2" customFormat="1" ht="16.5" customHeight="1">
      <c r="A370" s="35"/>
      <c r="B370" s="36"/>
      <c r="C370" s="215" t="s">
        <v>724</v>
      </c>
      <c r="D370" s="215" t="s">
        <v>124</v>
      </c>
      <c r="E370" s="216" t="s">
        <v>1620</v>
      </c>
      <c r="F370" s="217" t="s">
        <v>1621</v>
      </c>
      <c r="G370" s="218" t="s">
        <v>1182</v>
      </c>
      <c r="H370" s="219">
        <v>4</v>
      </c>
      <c r="I370" s="220"/>
      <c r="J370" s="221">
        <f>ROUND(I370*H370,2)</f>
        <v>0</v>
      </c>
      <c r="K370" s="217" t="s">
        <v>1</v>
      </c>
      <c r="L370" s="41"/>
      <c r="M370" s="222" t="s">
        <v>1</v>
      </c>
      <c r="N370" s="223" t="s">
        <v>38</v>
      </c>
      <c r="O370" s="88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6" t="s">
        <v>1615</v>
      </c>
      <c r="AT370" s="226" t="s">
        <v>124</v>
      </c>
      <c r="AU370" s="226" t="s">
        <v>81</v>
      </c>
      <c r="AY370" s="14" t="s">
        <v>121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4" t="s">
        <v>81</v>
      </c>
      <c r="BK370" s="227">
        <f>ROUND(I370*H370,2)</f>
        <v>0</v>
      </c>
      <c r="BL370" s="14" t="s">
        <v>1615</v>
      </c>
      <c r="BM370" s="226" t="s">
        <v>1622</v>
      </c>
    </row>
    <row r="371" s="2" customFormat="1">
      <c r="A371" s="35"/>
      <c r="B371" s="36"/>
      <c r="C371" s="37"/>
      <c r="D371" s="228" t="s">
        <v>130</v>
      </c>
      <c r="E371" s="37"/>
      <c r="F371" s="229" t="s">
        <v>1621</v>
      </c>
      <c r="G371" s="37"/>
      <c r="H371" s="37"/>
      <c r="I371" s="230"/>
      <c r="J371" s="37"/>
      <c r="K371" s="37"/>
      <c r="L371" s="41"/>
      <c r="M371" s="231"/>
      <c r="N371" s="232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130</v>
      </c>
      <c r="AU371" s="14" t="s">
        <v>81</v>
      </c>
    </row>
    <row r="372" s="2" customFormat="1" ht="21.75" customHeight="1">
      <c r="A372" s="35"/>
      <c r="B372" s="36"/>
      <c r="C372" s="215" t="s">
        <v>729</v>
      </c>
      <c r="D372" s="215" t="s">
        <v>124</v>
      </c>
      <c r="E372" s="216" t="s">
        <v>1623</v>
      </c>
      <c r="F372" s="217" t="s">
        <v>1624</v>
      </c>
      <c r="G372" s="218" t="s">
        <v>1182</v>
      </c>
      <c r="H372" s="219">
        <v>8</v>
      </c>
      <c r="I372" s="220"/>
      <c r="J372" s="221">
        <f>ROUND(I372*H372,2)</f>
        <v>0</v>
      </c>
      <c r="K372" s="217" t="s">
        <v>1</v>
      </c>
      <c r="L372" s="41"/>
      <c r="M372" s="222" t="s">
        <v>1</v>
      </c>
      <c r="N372" s="223" t="s">
        <v>38</v>
      </c>
      <c r="O372" s="88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6" t="s">
        <v>1615</v>
      </c>
      <c r="AT372" s="226" t="s">
        <v>124</v>
      </c>
      <c r="AU372" s="226" t="s">
        <v>81</v>
      </c>
      <c r="AY372" s="14" t="s">
        <v>121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4" t="s">
        <v>81</v>
      </c>
      <c r="BK372" s="227">
        <f>ROUND(I372*H372,2)</f>
        <v>0</v>
      </c>
      <c r="BL372" s="14" t="s">
        <v>1615</v>
      </c>
      <c r="BM372" s="226" t="s">
        <v>1625</v>
      </c>
    </row>
    <row r="373" s="2" customFormat="1">
      <c r="A373" s="35"/>
      <c r="B373" s="36"/>
      <c r="C373" s="37"/>
      <c r="D373" s="228" t="s">
        <v>130</v>
      </c>
      <c r="E373" s="37"/>
      <c r="F373" s="229" t="s">
        <v>1624</v>
      </c>
      <c r="G373" s="37"/>
      <c r="H373" s="37"/>
      <c r="I373" s="230"/>
      <c r="J373" s="37"/>
      <c r="K373" s="37"/>
      <c r="L373" s="41"/>
      <c r="M373" s="231"/>
      <c r="N373" s="232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130</v>
      </c>
      <c r="AU373" s="14" t="s">
        <v>81</v>
      </c>
    </row>
    <row r="374" s="2" customFormat="1">
      <c r="A374" s="35"/>
      <c r="B374" s="36"/>
      <c r="C374" s="215" t="s">
        <v>734</v>
      </c>
      <c r="D374" s="215" t="s">
        <v>124</v>
      </c>
      <c r="E374" s="216" t="s">
        <v>1626</v>
      </c>
      <c r="F374" s="217" t="s">
        <v>1627</v>
      </c>
      <c r="G374" s="218" t="s">
        <v>1182</v>
      </c>
      <c r="H374" s="219">
        <v>6</v>
      </c>
      <c r="I374" s="220"/>
      <c r="J374" s="221">
        <f>ROUND(I374*H374,2)</f>
        <v>0</v>
      </c>
      <c r="K374" s="217" t="s">
        <v>1</v>
      </c>
      <c r="L374" s="41"/>
      <c r="M374" s="222" t="s">
        <v>1</v>
      </c>
      <c r="N374" s="223" t="s">
        <v>38</v>
      </c>
      <c r="O374" s="88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1615</v>
      </c>
      <c r="AT374" s="226" t="s">
        <v>124</v>
      </c>
      <c r="AU374" s="226" t="s">
        <v>81</v>
      </c>
      <c r="AY374" s="14" t="s">
        <v>121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81</v>
      </c>
      <c r="BK374" s="227">
        <f>ROUND(I374*H374,2)</f>
        <v>0</v>
      </c>
      <c r="BL374" s="14" t="s">
        <v>1615</v>
      </c>
      <c r="BM374" s="226" t="s">
        <v>1628</v>
      </c>
    </row>
    <row r="375" s="2" customFormat="1">
      <c r="A375" s="35"/>
      <c r="B375" s="36"/>
      <c r="C375" s="37"/>
      <c r="D375" s="228" t="s">
        <v>130</v>
      </c>
      <c r="E375" s="37"/>
      <c r="F375" s="229" t="s">
        <v>1627</v>
      </c>
      <c r="G375" s="37"/>
      <c r="H375" s="37"/>
      <c r="I375" s="230"/>
      <c r="J375" s="37"/>
      <c r="K375" s="37"/>
      <c r="L375" s="41"/>
      <c r="M375" s="231"/>
      <c r="N375" s="232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130</v>
      </c>
      <c r="AU375" s="14" t="s">
        <v>81</v>
      </c>
    </row>
    <row r="376" s="2" customFormat="1">
      <c r="A376" s="35"/>
      <c r="B376" s="36"/>
      <c r="C376" s="215" t="s">
        <v>142</v>
      </c>
      <c r="D376" s="215" t="s">
        <v>124</v>
      </c>
      <c r="E376" s="216" t="s">
        <v>1629</v>
      </c>
      <c r="F376" s="217" t="s">
        <v>1630</v>
      </c>
      <c r="G376" s="218" t="s">
        <v>1182</v>
      </c>
      <c r="H376" s="219">
        <v>12</v>
      </c>
      <c r="I376" s="220"/>
      <c r="J376" s="221">
        <f>ROUND(I376*H376,2)</f>
        <v>0</v>
      </c>
      <c r="K376" s="217" t="s">
        <v>1</v>
      </c>
      <c r="L376" s="41"/>
      <c r="M376" s="222" t="s">
        <v>1</v>
      </c>
      <c r="N376" s="223" t="s">
        <v>38</v>
      </c>
      <c r="O376" s="88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1615</v>
      </c>
      <c r="AT376" s="226" t="s">
        <v>124</v>
      </c>
      <c r="AU376" s="226" t="s">
        <v>81</v>
      </c>
      <c r="AY376" s="14" t="s">
        <v>121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81</v>
      </c>
      <c r="BK376" s="227">
        <f>ROUND(I376*H376,2)</f>
        <v>0</v>
      </c>
      <c r="BL376" s="14" t="s">
        <v>1615</v>
      </c>
      <c r="BM376" s="226" t="s">
        <v>1631</v>
      </c>
    </row>
    <row r="377" s="2" customFormat="1">
      <c r="A377" s="35"/>
      <c r="B377" s="36"/>
      <c r="C377" s="37"/>
      <c r="D377" s="228" t="s">
        <v>130</v>
      </c>
      <c r="E377" s="37"/>
      <c r="F377" s="229" t="s">
        <v>1630</v>
      </c>
      <c r="G377" s="37"/>
      <c r="H377" s="37"/>
      <c r="I377" s="230"/>
      <c r="J377" s="37"/>
      <c r="K377" s="37"/>
      <c r="L377" s="41"/>
      <c r="M377" s="231"/>
      <c r="N377" s="232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130</v>
      </c>
      <c r="AU377" s="14" t="s">
        <v>81</v>
      </c>
    </row>
    <row r="378" s="2" customFormat="1" ht="16.5" customHeight="1">
      <c r="A378" s="35"/>
      <c r="B378" s="36"/>
      <c r="C378" s="215" t="s">
        <v>743</v>
      </c>
      <c r="D378" s="215" t="s">
        <v>124</v>
      </c>
      <c r="E378" s="216" t="s">
        <v>1632</v>
      </c>
      <c r="F378" s="217" t="s">
        <v>1633</v>
      </c>
      <c r="G378" s="218" t="s">
        <v>1286</v>
      </c>
      <c r="H378" s="219">
        <v>1</v>
      </c>
      <c r="I378" s="220"/>
      <c r="J378" s="221">
        <f>ROUND(I378*H378,2)</f>
        <v>0</v>
      </c>
      <c r="K378" s="217" t="s">
        <v>1</v>
      </c>
      <c r="L378" s="41"/>
      <c r="M378" s="222" t="s">
        <v>1</v>
      </c>
      <c r="N378" s="223" t="s">
        <v>38</v>
      </c>
      <c r="O378" s="88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1615</v>
      </c>
      <c r="AT378" s="226" t="s">
        <v>124</v>
      </c>
      <c r="AU378" s="226" t="s">
        <v>81</v>
      </c>
      <c r="AY378" s="14" t="s">
        <v>121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81</v>
      </c>
      <c r="BK378" s="227">
        <f>ROUND(I378*H378,2)</f>
        <v>0</v>
      </c>
      <c r="BL378" s="14" t="s">
        <v>1615</v>
      </c>
      <c r="BM378" s="226" t="s">
        <v>1634</v>
      </c>
    </row>
    <row r="379" s="2" customFormat="1">
      <c r="A379" s="35"/>
      <c r="B379" s="36"/>
      <c r="C379" s="37"/>
      <c r="D379" s="228" t="s">
        <v>130</v>
      </c>
      <c r="E379" s="37"/>
      <c r="F379" s="229" t="s">
        <v>1633</v>
      </c>
      <c r="G379" s="37"/>
      <c r="H379" s="37"/>
      <c r="I379" s="230"/>
      <c r="J379" s="37"/>
      <c r="K379" s="37"/>
      <c r="L379" s="41"/>
      <c r="M379" s="231"/>
      <c r="N379" s="232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130</v>
      </c>
      <c r="AU379" s="14" t="s">
        <v>81</v>
      </c>
    </row>
    <row r="380" s="2" customFormat="1" ht="16.5" customHeight="1">
      <c r="A380" s="35"/>
      <c r="B380" s="36"/>
      <c r="C380" s="215" t="s">
        <v>748</v>
      </c>
      <c r="D380" s="215" t="s">
        <v>124</v>
      </c>
      <c r="E380" s="216" t="s">
        <v>1635</v>
      </c>
      <c r="F380" s="217" t="s">
        <v>1636</v>
      </c>
      <c r="G380" s="218" t="s">
        <v>1286</v>
      </c>
      <c r="H380" s="219">
        <v>1</v>
      </c>
      <c r="I380" s="220"/>
      <c r="J380" s="221">
        <f>ROUND(I380*H380,2)</f>
        <v>0</v>
      </c>
      <c r="K380" s="217" t="s">
        <v>1</v>
      </c>
      <c r="L380" s="41"/>
      <c r="M380" s="222" t="s">
        <v>1</v>
      </c>
      <c r="N380" s="223" t="s">
        <v>38</v>
      </c>
      <c r="O380" s="88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6" t="s">
        <v>1615</v>
      </c>
      <c r="AT380" s="226" t="s">
        <v>124</v>
      </c>
      <c r="AU380" s="226" t="s">
        <v>81</v>
      </c>
      <c r="AY380" s="14" t="s">
        <v>121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4" t="s">
        <v>81</v>
      </c>
      <c r="BK380" s="227">
        <f>ROUND(I380*H380,2)</f>
        <v>0</v>
      </c>
      <c r="BL380" s="14" t="s">
        <v>1615</v>
      </c>
      <c r="BM380" s="226" t="s">
        <v>1637</v>
      </c>
    </row>
    <row r="381" s="2" customFormat="1">
      <c r="A381" s="35"/>
      <c r="B381" s="36"/>
      <c r="C381" s="37"/>
      <c r="D381" s="228" t="s">
        <v>130</v>
      </c>
      <c r="E381" s="37"/>
      <c r="F381" s="229" t="s">
        <v>1636</v>
      </c>
      <c r="G381" s="37"/>
      <c r="H381" s="37"/>
      <c r="I381" s="230"/>
      <c r="J381" s="37"/>
      <c r="K381" s="37"/>
      <c r="L381" s="41"/>
      <c r="M381" s="231"/>
      <c r="N381" s="232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130</v>
      </c>
      <c r="AU381" s="14" t="s">
        <v>81</v>
      </c>
    </row>
    <row r="382" s="2" customFormat="1" ht="16.5" customHeight="1">
      <c r="A382" s="35"/>
      <c r="B382" s="36"/>
      <c r="C382" s="215" t="s">
        <v>753</v>
      </c>
      <c r="D382" s="215" t="s">
        <v>124</v>
      </c>
      <c r="E382" s="216" t="s">
        <v>1638</v>
      </c>
      <c r="F382" s="217" t="s">
        <v>1639</v>
      </c>
      <c r="G382" s="218" t="s">
        <v>1286</v>
      </c>
      <c r="H382" s="219">
        <v>1</v>
      </c>
      <c r="I382" s="220"/>
      <c r="J382" s="221">
        <f>ROUND(I382*H382,2)</f>
        <v>0</v>
      </c>
      <c r="K382" s="217" t="s">
        <v>1</v>
      </c>
      <c r="L382" s="41"/>
      <c r="M382" s="222" t="s">
        <v>1</v>
      </c>
      <c r="N382" s="223" t="s">
        <v>38</v>
      </c>
      <c r="O382" s="88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6" t="s">
        <v>1615</v>
      </c>
      <c r="AT382" s="226" t="s">
        <v>124</v>
      </c>
      <c r="AU382" s="226" t="s">
        <v>81</v>
      </c>
      <c r="AY382" s="14" t="s">
        <v>121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4" t="s">
        <v>81</v>
      </c>
      <c r="BK382" s="227">
        <f>ROUND(I382*H382,2)</f>
        <v>0</v>
      </c>
      <c r="BL382" s="14" t="s">
        <v>1615</v>
      </c>
      <c r="BM382" s="226" t="s">
        <v>1640</v>
      </c>
    </row>
    <row r="383" s="2" customFormat="1">
      <c r="A383" s="35"/>
      <c r="B383" s="36"/>
      <c r="C383" s="37"/>
      <c r="D383" s="228" t="s">
        <v>130</v>
      </c>
      <c r="E383" s="37"/>
      <c r="F383" s="229" t="s">
        <v>1639</v>
      </c>
      <c r="G383" s="37"/>
      <c r="H383" s="37"/>
      <c r="I383" s="230"/>
      <c r="J383" s="37"/>
      <c r="K383" s="37"/>
      <c r="L383" s="41"/>
      <c r="M383" s="231"/>
      <c r="N383" s="232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130</v>
      </c>
      <c r="AU383" s="14" t="s">
        <v>81</v>
      </c>
    </row>
    <row r="384" s="2" customFormat="1" ht="16.5" customHeight="1">
      <c r="A384" s="35"/>
      <c r="B384" s="36"/>
      <c r="C384" s="215" t="s">
        <v>679</v>
      </c>
      <c r="D384" s="215" t="s">
        <v>124</v>
      </c>
      <c r="E384" s="216" t="s">
        <v>1641</v>
      </c>
      <c r="F384" s="217" t="s">
        <v>1642</v>
      </c>
      <c r="G384" s="218" t="s">
        <v>1182</v>
      </c>
      <c r="H384" s="219">
        <v>20</v>
      </c>
      <c r="I384" s="220"/>
      <c r="J384" s="221">
        <f>ROUND(I384*H384,2)</f>
        <v>0</v>
      </c>
      <c r="K384" s="217" t="s">
        <v>1</v>
      </c>
      <c r="L384" s="41"/>
      <c r="M384" s="222" t="s">
        <v>1</v>
      </c>
      <c r="N384" s="223" t="s">
        <v>38</v>
      </c>
      <c r="O384" s="88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6" t="s">
        <v>1615</v>
      </c>
      <c r="AT384" s="226" t="s">
        <v>124</v>
      </c>
      <c r="AU384" s="226" t="s">
        <v>81</v>
      </c>
      <c r="AY384" s="14" t="s">
        <v>121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4" t="s">
        <v>81</v>
      </c>
      <c r="BK384" s="227">
        <f>ROUND(I384*H384,2)</f>
        <v>0</v>
      </c>
      <c r="BL384" s="14" t="s">
        <v>1615</v>
      </c>
      <c r="BM384" s="226" t="s">
        <v>1643</v>
      </c>
    </row>
    <row r="385" s="2" customFormat="1">
      <c r="A385" s="35"/>
      <c r="B385" s="36"/>
      <c r="C385" s="37"/>
      <c r="D385" s="228" t="s">
        <v>130</v>
      </c>
      <c r="E385" s="37"/>
      <c r="F385" s="229" t="s">
        <v>1642</v>
      </c>
      <c r="G385" s="37"/>
      <c r="H385" s="37"/>
      <c r="I385" s="230"/>
      <c r="J385" s="37"/>
      <c r="K385" s="37"/>
      <c r="L385" s="41"/>
      <c r="M385" s="231"/>
      <c r="N385" s="232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130</v>
      </c>
      <c r="AU385" s="14" t="s">
        <v>81</v>
      </c>
    </row>
    <row r="386" s="2" customFormat="1">
      <c r="A386" s="35"/>
      <c r="B386" s="36"/>
      <c r="C386" s="215" t="s">
        <v>683</v>
      </c>
      <c r="D386" s="215" t="s">
        <v>124</v>
      </c>
      <c r="E386" s="216" t="s">
        <v>1644</v>
      </c>
      <c r="F386" s="217" t="s">
        <v>1645</v>
      </c>
      <c r="G386" s="218" t="s">
        <v>1286</v>
      </c>
      <c r="H386" s="219">
        <v>1</v>
      </c>
      <c r="I386" s="220"/>
      <c r="J386" s="221">
        <f>ROUND(I386*H386,2)</f>
        <v>0</v>
      </c>
      <c r="K386" s="217" t="s">
        <v>1</v>
      </c>
      <c r="L386" s="41"/>
      <c r="M386" s="222" t="s">
        <v>1</v>
      </c>
      <c r="N386" s="223" t="s">
        <v>38</v>
      </c>
      <c r="O386" s="88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6" t="s">
        <v>1615</v>
      </c>
      <c r="AT386" s="226" t="s">
        <v>124</v>
      </c>
      <c r="AU386" s="226" t="s">
        <v>81</v>
      </c>
      <c r="AY386" s="14" t="s">
        <v>121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4" t="s">
        <v>81</v>
      </c>
      <c r="BK386" s="227">
        <f>ROUND(I386*H386,2)</f>
        <v>0</v>
      </c>
      <c r="BL386" s="14" t="s">
        <v>1615</v>
      </c>
      <c r="BM386" s="226" t="s">
        <v>1646</v>
      </c>
    </row>
    <row r="387" s="2" customFormat="1">
      <c r="A387" s="35"/>
      <c r="B387" s="36"/>
      <c r="C387" s="37"/>
      <c r="D387" s="228" t="s">
        <v>130</v>
      </c>
      <c r="E387" s="37"/>
      <c r="F387" s="229" t="s">
        <v>1645</v>
      </c>
      <c r="G387" s="37"/>
      <c r="H387" s="37"/>
      <c r="I387" s="230"/>
      <c r="J387" s="37"/>
      <c r="K387" s="37"/>
      <c r="L387" s="41"/>
      <c r="M387" s="231"/>
      <c r="N387" s="232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130</v>
      </c>
      <c r="AU387" s="14" t="s">
        <v>81</v>
      </c>
    </row>
    <row r="388" s="2" customFormat="1" ht="33" customHeight="1">
      <c r="A388" s="35"/>
      <c r="B388" s="36"/>
      <c r="C388" s="215" t="s">
        <v>688</v>
      </c>
      <c r="D388" s="215" t="s">
        <v>124</v>
      </c>
      <c r="E388" s="216" t="s">
        <v>1647</v>
      </c>
      <c r="F388" s="217" t="s">
        <v>1648</v>
      </c>
      <c r="G388" s="218" t="s">
        <v>1286</v>
      </c>
      <c r="H388" s="219">
        <v>1</v>
      </c>
      <c r="I388" s="220"/>
      <c r="J388" s="221">
        <f>ROUND(I388*H388,2)</f>
        <v>0</v>
      </c>
      <c r="K388" s="217" t="s">
        <v>1</v>
      </c>
      <c r="L388" s="41"/>
      <c r="M388" s="222" t="s">
        <v>1</v>
      </c>
      <c r="N388" s="223" t="s">
        <v>38</v>
      </c>
      <c r="O388" s="88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6" t="s">
        <v>1615</v>
      </c>
      <c r="AT388" s="226" t="s">
        <v>124</v>
      </c>
      <c r="AU388" s="226" t="s">
        <v>81</v>
      </c>
      <c r="AY388" s="14" t="s">
        <v>121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4" t="s">
        <v>81</v>
      </c>
      <c r="BK388" s="227">
        <f>ROUND(I388*H388,2)</f>
        <v>0</v>
      </c>
      <c r="BL388" s="14" t="s">
        <v>1615</v>
      </c>
      <c r="BM388" s="226" t="s">
        <v>1649</v>
      </c>
    </row>
    <row r="389" s="2" customFormat="1">
      <c r="A389" s="35"/>
      <c r="B389" s="36"/>
      <c r="C389" s="37"/>
      <c r="D389" s="228" t="s">
        <v>130</v>
      </c>
      <c r="E389" s="37"/>
      <c r="F389" s="229" t="s">
        <v>1648</v>
      </c>
      <c r="G389" s="37"/>
      <c r="H389" s="37"/>
      <c r="I389" s="230"/>
      <c r="J389" s="37"/>
      <c r="K389" s="37"/>
      <c r="L389" s="41"/>
      <c r="M389" s="231"/>
      <c r="N389" s="232"/>
      <c r="O389" s="88"/>
      <c r="P389" s="88"/>
      <c r="Q389" s="88"/>
      <c r="R389" s="88"/>
      <c r="S389" s="88"/>
      <c r="T389" s="89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130</v>
      </c>
      <c r="AU389" s="14" t="s">
        <v>81</v>
      </c>
    </row>
    <row r="390" s="2" customFormat="1">
      <c r="A390" s="35"/>
      <c r="B390" s="36"/>
      <c r="C390" s="215" t="s">
        <v>694</v>
      </c>
      <c r="D390" s="215" t="s">
        <v>124</v>
      </c>
      <c r="E390" s="216" t="s">
        <v>1650</v>
      </c>
      <c r="F390" s="217" t="s">
        <v>1651</v>
      </c>
      <c r="G390" s="218" t="s">
        <v>403</v>
      </c>
      <c r="H390" s="219">
        <v>750</v>
      </c>
      <c r="I390" s="220"/>
      <c r="J390" s="221">
        <f>ROUND(I390*H390,2)</f>
        <v>0</v>
      </c>
      <c r="K390" s="217" t="s">
        <v>1</v>
      </c>
      <c r="L390" s="41"/>
      <c r="M390" s="222" t="s">
        <v>1</v>
      </c>
      <c r="N390" s="223" t="s">
        <v>38</v>
      </c>
      <c r="O390" s="88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6" t="s">
        <v>1615</v>
      </c>
      <c r="AT390" s="226" t="s">
        <v>124</v>
      </c>
      <c r="AU390" s="226" t="s">
        <v>81</v>
      </c>
      <c r="AY390" s="14" t="s">
        <v>121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4" t="s">
        <v>81</v>
      </c>
      <c r="BK390" s="227">
        <f>ROUND(I390*H390,2)</f>
        <v>0</v>
      </c>
      <c r="BL390" s="14" t="s">
        <v>1615</v>
      </c>
      <c r="BM390" s="226" t="s">
        <v>1652</v>
      </c>
    </row>
    <row r="391" s="2" customFormat="1">
      <c r="A391" s="35"/>
      <c r="B391" s="36"/>
      <c r="C391" s="37"/>
      <c r="D391" s="228" t="s">
        <v>130</v>
      </c>
      <c r="E391" s="37"/>
      <c r="F391" s="229" t="s">
        <v>1651</v>
      </c>
      <c r="G391" s="37"/>
      <c r="H391" s="37"/>
      <c r="I391" s="230"/>
      <c r="J391" s="37"/>
      <c r="K391" s="37"/>
      <c r="L391" s="41"/>
      <c r="M391" s="231"/>
      <c r="N391" s="232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130</v>
      </c>
      <c r="AU391" s="14" t="s">
        <v>81</v>
      </c>
    </row>
    <row r="392" s="2" customFormat="1">
      <c r="A392" s="35"/>
      <c r="B392" s="36"/>
      <c r="C392" s="215" t="s">
        <v>699</v>
      </c>
      <c r="D392" s="215" t="s">
        <v>124</v>
      </c>
      <c r="E392" s="216" t="s">
        <v>1653</v>
      </c>
      <c r="F392" s="217" t="s">
        <v>1654</v>
      </c>
      <c r="G392" s="218" t="s">
        <v>1182</v>
      </c>
      <c r="H392" s="219">
        <v>24</v>
      </c>
      <c r="I392" s="220"/>
      <c r="J392" s="221">
        <f>ROUND(I392*H392,2)</f>
        <v>0</v>
      </c>
      <c r="K392" s="217" t="s">
        <v>1</v>
      </c>
      <c r="L392" s="41"/>
      <c r="M392" s="222" t="s">
        <v>1</v>
      </c>
      <c r="N392" s="223" t="s">
        <v>38</v>
      </c>
      <c r="O392" s="88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6" t="s">
        <v>1615</v>
      </c>
      <c r="AT392" s="226" t="s">
        <v>124</v>
      </c>
      <c r="AU392" s="226" t="s">
        <v>81</v>
      </c>
      <c r="AY392" s="14" t="s">
        <v>121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4" t="s">
        <v>81</v>
      </c>
      <c r="BK392" s="227">
        <f>ROUND(I392*H392,2)</f>
        <v>0</v>
      </c>
      <c r="BL392" s="14" t="s">
        <v>1615</v>
      </c>
      <c r="BM392" s="226" t="s">
        <v>1655</v>
      </c>
    </row>
    <row r="393" s="2" customFormat="1">
      <c r="A393" s="35"/>
      <c r="B393" s="36"/>
      <c r="C393" s="37"/>
      <c r="D393" s="228" t="s">
        <v>130</v>
      </c>
      <c r="E393" s="37"/>
      <c r="F393" s="229" t="s">
        <v>1654</v>
      </c>
      <c r="G393" s="37"/>
      <c r="H393" s="37"/>
      <c r="I393" s="230"/>
      <c r="J393" s="37"/>
      <c r="K393" s="37"/>
      <c r="L393" s="41"/>
      <c r="M393" s="231"/>
      <c r="N393" s="232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130</v>
      </c>
      <c r="AU393" s="14" t="s">
        <v>81</v>
      </c>
    </row>
    <row r="394" s="2" customFormat="1">
      <c r="A394" s="35"/>
      <c r="B394" s="36"/>
      <c r="C394" s="215" t="s">
        <v>704</v>
      </c>
      <c r="D394" s="215" t="s">
        <v>124</v>
      </c>
      <c r="E394" s="216" t="s">
        <v>1656</v>
      </c>
      <c r="F394" s="217" t="s">
        <v>1657</v>
      </c>
      <c r="G394" s="218" t="s">
        <v>1182</v>
      </c>
      <c r="H394" s="219">
        <v>16</v>
      </c>
      <c r="I394" s="220"/>
      <c r="J394" s="221">
        <f>ROUND(I394*H394,2)</f>
        <v>0</v>
      </c>
      <c r="K394" s="217" t="s">
        <v>1</v>
      </c>
      <c r="L394" s="41"/>
      <c r="M394" s="222" t="s">
        <v>1</v>
      </c>
      <c r="N394" s="223" t="s">
        <v>38</v>
      </c>
      <c r="O394" s="88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6" t="s">
        <v>1615</v>
      </c>
      <c r="AT394" s="226" t="s">
        <v>124</v>
      </c>
      <c r="AU394" s="226" t="s">
        <v>81</v>
      </c>
      <c r="AY394" s="14" t="s">
        <v>121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4" t="s">
        <v>81</v>
      </c>
      <c r="BK394" s="227">
        <f>ROUND(I394*H394,2)</f>
        <v>0</v>
      </c>
      <c r="BL394" s="14" t="s">
        <v>1615</v>
      </c>
      <c r="BM394" s="226" t="s">
        <v>1658</v>
      </c>
    </row>
    <row r="395" s="2" customFormat="1">
      <c r="A395" s="35"/>
      <c r="B395" s="36"/>
      <c r="C395" s="37"/>
      <c r="D395" s="228" t="s">
        <v>130</v>
      </c>
      <c r="E395" s="37"/>
      <c r="F395" s="229" t="s">
        <v>1657</v>
      </c>
      <c r="G395" s="37"/>
      <c r="H395" s="37"/>
      <c r="I395" s="230"/>
      <c r="J395" s="37"/>
      <c r="K395" s="37"/>
      <c r="L395" s="41"/>
      <c r="M395" s="231"/>
      <c r="N395" s="232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130</v>
      </c>
      <c r="AU395" s="14" t="s">
        <v>81</v>
      </c>
    </row>
    <row r="396" s="2" customFormat="1" ht="16.5" customHeight="1">
      <c r="A396" s="35"/>
      <c r="B396" s="36"/>
      <c r="C396" s="215" t="s">
        <v>709</v>
      </c>
      <c r="D396" s="215" t="s">
        <v>124</v>
      </c>
      <c r="E396" s="216" t="s">
        <v>1659</v>
      </c>
      <c r="F396" s="217" t="s">
        <v>1660</v>
      </c>
      <c r="G396" s="218" t="s">
        <v>1182</v>
      </c>
      <c r="H396" s="219">
        <v>20</v>
      </c>
      <c r="I396" s="220"/>
      <c r="J396" s="221">
        <f>ROUND(I396*H396,2)</f>
        <v>0</v>
      </c>
      <c r="K396" s="217" t="s">
        <v>1</v>
      </c>
      <c r="L396" s="41"/>
      <c r="M396" s="222" t="s">
        <v>1</v>
      </c>
      <c r="N396" s="223" t="s">
        <v>38</v>
      </c>
      <c r="O396" s="88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6" t="s">
        <v>1615</v>
      </c>
      <c r="AT396" s="226" t="s">
        <v>124</v>
      </c>
      <c r="AU396" s="226" t="s">
        <v>81</v>
      </c>
      <c r="AY396" s="14" t="s">
        <v>121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4" t="s">
        <v>81</v>
      </c>
      <c r="BK396" s="227">
        <f>ROUND(I396*H396,2)</f>
        <v>0</v>
      </c>
      <c r="BL396" s="14" t="s">
        <v>1615</v>
      </c>
      <c r="BM396" s="226" t="s">
        <v>1661</v>
      </c>
    </row>
    <row r="397" s="2" customFormat="1">
      <c r="A397" s="35"/>
      <c r="B397" s="36"/>
      <c r="C397" s="37"/>
      <c r="D397" s="228" t="s">
        <v>130</v>
      </c>
      <c r="E397" s="37"/>
      <c r="F397" s="229" t="s">
        <v>1660</v>
      </c>
      <c r="G397" s="37"/>
      <c r="H397" s="37"/>
      <c r="I397" s="230"/>
      <c r="J397" s="37"/>
      <c r="K397" s="37"/>
      <c r="L397" s="41"/>
      <c r="M397" s="231"/>
      <c r="N397" s="232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130</v>
      </c>
      <c r="AU397" s="14" t="s">
        <v>81</v>
      </c>
    </row>
    <row r="398" s="2" customFormat="1" ht="16.5" customHeight="1">
      <c r="A398" s="35"/>
      <c r="B398" s="36"/>
      <c r="C398" s="215" t="s">
        <v>714</v>
      </c>
      <c r="D398" s="215" t="s">
        <v>124</v>
      </c>
      <c r="E398" s="216" t="s">
        <v>1662</v>
      </c>
      <c r="F398" s="217" t="s">
        <v>1663</v>
      </c>
      <c r="G398" s="218" t="s">
        <v>1182</v>
      </c>
      <c r="H398" s="219">
        <v>16</v>
      </c>
      <c r="I398" s="220"/>
      <c r="J398" s="221">
        <f>ROUND(I398*H398,2)</f>
        <v>0</v>
      </c>
      <c r="K398" s="217" t="s">
        <v>1</v>
      </c>
      <c r="L398" s="41"/>
      <c r="M398" s="222" t="s">
        <v>1</v>
      </c>
      <c r="N398" s="223" t="s">
        <v>38</v>
      </c>
      <c r="O398" s="88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6" t="s">
        <v>1615</v>
      </c>
      <c r="AT398" s="226" t="s">
        <v>124</v>
      </c>
      <c r="AU398" s="226" t="s">
        <v>81</v>
      </c>
      <c r="AY398" s="14" t="s">
        <v>121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4" t="s">
        <v>81</v>
      </c>
      <c r="BK398" s="227">
        <f>ROUND(I398*H398,2)</f>
        <v>0</v>
      </c>
      <c r="BL398" s="14" t="s">
        <v>1615</v>
      </c>
      <c r="BM398" s="226" t="s">
        <v>1664</v>
      </c>
    </row>
    <row r="399" s="2" customFormat="1">
      <c r="A399" s="35"/>
      <c r="B399" s="36"/>
      <c r="C399" s="37"/>
      <c r="D399" s="228" t="s">
        <v>130</v>
      </c>
      <c r="E399" s="37"/>
      <c r="F399" s="229" t="s">
        <v>1663</v>
      </c>
      <c r="G399" s="37"/>
      <c r="H399" s="37"/>
      <c r="I399" s="230"/>
      <c r="J399" s="37"/>
      <c r="K399" s="37"/>
      <c r="L399" s="41"/>
      <c r="M399" s="244"/>
      <c r="N399" s="245"/>
      <c r="O399" s="246"/>
      <c r="P399" s="246"/>
      <c r="Q399" s="246"/>
      <c r="R399" s="246"/>
      <c r="S399" s="246"/>
      <c r="T399" s="247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130</v>
      </c>
      <c r="AU399" s="14" t="s">
        <v>81</v>
      </c>
    </row>
    <row r="400" s="2" customFormat="1" ht="6.96" customHeight="1">
      <c r="A400" s="35"/>
      <c r="B400" s="63"/>
      <c r="C400" s="64"/>
      <c r="D400" s="64"/>
      <c r="E400" s="64"/>
      <c r="F400" s="64"/>
      <c r="G400" s="64"/>
      <c r="H400" s="64"/>
      <c r="I400" s="64"/>
      <c r="J400" s="64"/>
      <c r="K400" s="64"/>
      <c r="L400" s="41"/>
      <c r="M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</row>
  </sheetData>
  <sheetProtection sheet="1" autoFilter="0" formatColumns="0" formatRows="0" objects="1" scenarios="1" spinCount="100000" saltValue="BwqeTOH3PxhyBDYZgppZHWn8AwgDeiB26bW9X+mIBlC47pSoMROiFyGOirGDMwGsIPrrbVuGERFjNhV8vI6IMg==" hashValue="CDgEdB54vm90QsD7gybu0Qp0AdGSKUH7W+e90U1YviXebmFGleA8NK3VQqqzzVzvrc+huXct5e0bbvMmeE6iew==" algorithmName="SHA-512" password="DCCC"/>
  <autoFilter ref="C123:K39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PCVEC888\sch0121</dc:creator>
  <cp:lastModifiedBy>PCVEC888\sch0121</cp:lastModifiedBy>
  <dcterms:created xsi:type="dcterms:W3CDTF">2021-03-08T12:24:23Z</dcterms:created>
  <dcterms:modified xsi:type="dcterms:W3CDTF">2021-03-08T12:24:31Z</dcterms:modified>
</cp:coreProperties>
</file>