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527"/>
  <workbookPr filterPrivacy="1"/>
  <bookViews>
    <workbookView xWindow="65428" yWindow="65428" windowWidth="23256" windowHeight="14016" tabRatio="746" activeTab="5"/>
  </bookViews>
  <sheets>
    <sheet name="Manuál pro vyplnění" sheetId="10" r:id="rId1"/>
    <sheet name="Legenda" sheetId="1" r:id="rId2"/>
    <sheet name="Požadavky Obecné" sheetId="8" r:id="rId3"/>
    <sheet name="Požadavky tlustý klient" sheetId="3" r:id="rId4"/>
    <sheet name="Požadavky lehký klient" sheetId="5" r:id="rId5"/>
    <sheet name="Požadavky Automatizace vyjádřen" sheetId="6" r:id="rId6"/>
    <sheet name="Požadavky Mapa na webu" sheetId="7" r:id="rId7"/>
    <sheet name="Požadavky Dokumentace" sheetId="9" r:id="rId8"/>
    <sheet name="Hodnocení" sheetId="2" r:id="rId9"/>
  </sheets>
  <definedNames>
    <definedName name="_xlnm.Print_Titles" localSheetId="2">'Požadavky Obecné'!$7:$7</definedName>
    <definedName name="_xlnm.Print_Titles" localSheetId="3">'Požadavky tlustý klient'!$7:$7</definedName>
    <definedName name="_xlnm.Print_Titles" localSheetId="4">'Požadavky lehký klient'!$7:$7</definedName>
    <definedName name="_xlnm.Print_Titles" localSheetId="5">'Požadavky Automatizace vyjádřen'!$7:$7</definedName>
    <definedName name="_xlnm.Print_Titles" localSheetId="6">'Požadavky Mapa na webu'!$7:$7</definedName>
    <definedName name="_xlnm.Print_Titles" localSheetId="7">'Požadavky Dokumentace'!$7:$7</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<sst xmlns="http://schemas.openxmlformats.org/spreadsheetml/2006/main" count="703" uniqueCount="224">
  <si>
    <t>1.</t>
  </si>
  <si>
    <t>2.</t>
  </si>
  <si>
    <t>Míra plnění</t>
  </si>
  <si>
    <t>Způsob splnění</t>
  </si>
  <si>
    <t>1.  Požadavek je standartní vlastnost nabízeného systému:</t>
  </si>
  <si>
    <t>Splněn</t>
  </si>
  <si>
    <t>Standartní vlastnost systému</t>
  </si>
  <si>
    <t>2.  Požadavek je z části (minimálně 75%) standartní vlastnost nabízeného systému, zbývající část je nutno v rámci plnění požadavku realizovat implementačním vývojem:</t>
  </si>
  <si>
    <t xml:space="preserve">Splněn </t>
  </si>
  <si>
    <t>Realizovatelné vývojem</t>
  </si>
  <si>
    <t>3.  Požadavek sice není řešen ve stávajícím standardu systému, je ale v rámci nasazení bude realizovaný implementačním vývojem:</t>
  </si>
  <si>
    <t>Částečně splněn</t>
  </si>
  <si>
    <t xml:space="preserve">4. Požadavek není splněn nabídkou uchazeče, nebo není systémem podporován, ani se neuvažuje o jeho realizaci v průběhu nasazení systému.
</t>
  </si>
  <si>
    <t>Nesplněn</t>
  </si>
  <si>
    <t>Není podporováno</t>
  </si>
  <si>
    <t>3.</t>
  </si>
  <si>
    <t>Odkaz na demo / prezentaci /diagram fungování</t>
  </si>
  <si>
    <t>Dodavatel vyplní odkazy na demo, prezentace a další dokumenty, ze kterých vyplývá míra a způsob splnění požadavků zadavatele.  Odkazy na funkční dema systémů, která jsou umístěna na serverech dodavatele, nebo jeho partnerů, musí být dostupné zadavateli minimalně po dobu 60 dní od data pro podání nabídek k této VZ. Ostatní dokumenty musí být přiloženy k nabídce. Na základě těchto podkladů zadavatel provede technické hodnocení nabídky. V případě odkazů na rozsáhlé technické dokumentace, prezentace, video prezentace atp., musí být vyspecifikován rozsah stránek, v případě videoprezentací časový úsek, ze kterých vyplývá řešení daného požadavku zadavatele. Pokud toto nebude provedeno, zadavatel si vyhrazuje, že takto předloženou dokumentaci nebude akceptovat a bude považovat, že daný požadavek není ze strany dodavatele plněn.</t>
  </si>
  <si>
    <t>Funkční požadavky - míra splnění požadavku (sloupec D)</t>
  </si>
  <si>
    <t>Hodnota</t>
  </si>
  <si>
    <t>Význam</t>
  </si>
  <si>
    <t>Kredity</t>
  </si>
  <si>
    <t>Požadavek je kompletně řešen v systému bez nutnosti vývoje.</t>
  </si>
  <si>
    <t>Částečně</t>
  </si>
  <si>
    <t>Požadavek je plněn nabídkou uchazeče - nutný dovývoj.</t>
  </si>
  <si>
    <t>Požadavek není splněn nabídkou uchazeče.</t>
  </si>
  <si>
    <t>Vyplní dodavatel</t>
  </si>
  <si>
    <t>Způsob splnění požadavku (sloupec E)</t>
  </si>
  <si>
    <t>Standardní vlastnost systému</t>
  </si>
  <si>
    <t>Naplnění požadavku je standardní vlastnost systému</t>
  </si>
  <si>
    <t>Požadavek sice není řešen ve stávajícím standardu systému, je ale v rámci nasazení realizovatelný (např. implementačním vývojem)</t>
  </si>
  <si>
    <t>Požadavek není systémem podporován, ani se neuvažuje o jeho realizaci v průběhu nasazení systému</t>
  </si>
  <si>
    <t>Váhy</t>
  </si>
  <si>
    <t>Zásadní funkčnost</t>
  </si>
  <si>
    <t>Jedná se o požadavek na funkčnost, bez které celé řešení GIS v podstatě ztrácí význam a je jím ovlivněno 100% ostatních funkcionalit a 100% uživatelů.</t>
  </si>
  <si>
    <t>Velice důležitá funkčnost</t>
  </si>
  <si>
    <t>Jedná se o velice důležitý požadavek na funkčnost, která ovlivňuje více jak 50% uživatelů anebo funkčnost ovlivňuje kritické procesy.</t>
  </si>
  <si>
    <t>Důležitá funkčnost</t>
  </si>
  <si>
    <t>Funkčnost, která je významná pro více než 25% uživatelů</t>
  </si>
  <si>
    <t>Středně důležitá funkčnost</t>
  </si>
  <si>
    <t>Funkčnost, která je významná pro více než 10% uživatelů.</t>
  </si>
  <si>
    <t>Nižší důležitost</t>
  </si>
  <si>
    <t>Méně důležitá funkčnost, která nemá vliv na žádný kritický proces a ovlivňuje pouze minimum uživatelů (méně než 10%).</t>
  </si>
  <si>
    <t>Dodnocení zadavatelem</t>
  </si>
  <si>
    <t>Odpovídá</t>
  </si>
  <si>
    <t>Parametry pro hodnocení zadané dodavatelem (míra plnění a způsob pnění) odpovídají doložené dokumentaci.</t>
  </si>
  <si>
    <t>S výhradami</t>
  </si>
  <si>
    <t>Parametry hodnocení zadané dodavatelem (míra plnění a způsob pnění) odpovídají s akceptovatelnými výhradami doložené dokumentaci.</t>
  </si>
  <si>
    <t>Neodpovídá</t>
  </si>
  <si>
    <t>Parametry hodnocení zadané dodavatelem (míra plnění a způsob pnění) neodpovídají doložené dokumentaci.</t>
  </si>
  <si>
    <t>Nehodnoceno</t>
  </si>
  <si>
    <t>Parametr nabídky</t>
  </si>
  <si>
    <t>Maximální počet kreditů</t>
  </si>
  <si>
    <t>Počet kreditů po zadání míry a způsobu plnění dodavatelem</t>
  </si>
  <si>
    <t>Celkový počet kreditů po hodnocení zadavatelem</t>
  </si>
  <si>
    <t>číslo požadavku</t>
  </si>
  <si>
    <t>Požadavek</t>
  </si>
  <si>
    <t>Míra splnění</t>
  </si>
  <si>
    <t>Způsob splnění požadavku</t>
  </si>
  <si>
    <t>Počet kreditů za plnění dodavatelem</t>
  </si>
  <si>
    <t>Váha</t>
  </si>
  <si>
    <t>Váha číselná</t>
  </si>
  <si>
    <t>Hodnocení zadavatelem</t>
  </si>
  <si>
    <t>Hodnota kreditů po hodnocení zadavatelem</t>
  </si>
  <si>
    <t>Maximální hodnota kreditů</t>
  </si>
  <si>
    <t>OP1</t>
  </si>
  <si>
    <t>OP2</t>
  </si>
  <si>
    <t>OP3</t>
  </si>
  <si>
    <t>OP4</t>
  </si>
  <si>
    <t>OP5</t>
  </si>
  <si>
    <t>OP6</t>
  </si>
  <si>
    <t>OP7</t>
  </si>
  <si>
    <t>OP8</t>
  </si>
  <si>
    <t>OP9</t>
  </si>
  <si>
    <t>OP10</t>
  </si>
  <si>
    <t>OP11</t>
  </si>
  <si>
    <t>OP12</t>
  </si>
  <si>
    <t>OP13</t>
  </si>
  <si>
    <t>OP14</t>
  </si>
  <si>
    <t>OP15</t>
  </si>
  <si>
    <t>OP16</t>
  </si>
  <si>
    <t>OP17</t>
  </si>
  <si>
    <t>OP18</t>
  </si>
  <si>
    <t>OP19</t>
  </si>
  <si>
    <t>Můstek pro převod dat z úložiště BIM do úložiště GIS</t>
  </si>
  <si>
    <t>TK1</t>
  </si>
  <si>
    <t>Pokročilé editační nástroje pro správu dat GIS v databázi.
- Pokročilé nástroje pro práci s popisnými daty (hromadné editace, tvorba reportů, aj.).
- Pokročilé nástroje pro práci s geometrickými daty (snapování, ortogonální rýsování, přesné rýsování, aj.)</t>
  </si>
  <si>
    <t>TK2</t>
  </si>
  <si>
    <t>Podpora práce se širokým spektrem formátů dat GIS:
- Databázové servery: MSSQL
- Vektorové výměnné formáty: SHP, SDF, DWG, DXF, SQLite, aj.
- Rastrové formáty: JPEG, PNG, DEM, aj.
- Webové mapové služby (WMS)</t>
  </si>
  <si>
    <t>TK3</t>
  </si>
  <si>
    <t>Podpora řízení oprávnění na skupiny uživatelů</t>
  </si>
  <si>
    <t>TK4</t>
  </si>
  <si>
    <t>Podpora funkce Trasování
o Trasování inženýrské sítě je standardní funkcí technologie pracující nad topologií sítě.
- Trasování je možné dynamicky řídit pomocí prvků na síti a databázových dotazů na dotčené prvky (např. stavem průchodnosti uzávěrů).
- Výsledkem trasování je zobrazení nalezených prvků sítě v mapě a aktivní výpis dosažených prvků sítě s možností přechodu na libovolný prvek nebo sadu prvků stejného typu v mapě a ve formuláři popisných údajů (přenos nalezených prvků jako použitého výběru ve formuláři či mapě).
- Pro správné fungování technologie trasování je potřebnou prerekvizitou mít topologicky čistá data, která umožní trasovací pohyb po síti.
Typická úloha trasování: 
- nalezení odběratelů za poruchou či uzávěrem.
-  nalezení všech prvků sítě mezi dvěma vybranými uzly či prvky.</t>
  </si>
  <si>
    <t>TK5</t>
  </si>
  <si>
    <t>Automatické popisky – pro vybrané třídy prvků, s možností nastavení velikosti (automatická velikost dle měřítka). Popisky se vytvářejí s novými prvky a aktualizují se změnou „mateřských“ prvků automaticky.</t>
  </si>
  <si>
    <t>TK6</t>
  </si>
  <si>
    <t>Export vybraných odběratelů do šablon MS Word za účelem hromadné korespondence. Výběr odběratelů na základě 
- Výběru odběrných míst v mapě
- Vyhledání/filtrování odběrných míst a odběratelů dle vlastností
- Výběr odběratelů na základě trasování sítě směrem k místům spotřeby</t>
  </si>
  <si>
    <t>TK7</t>
  </si>
  <si>
    <t>Možnost tvorby podélných profilů přímo z dat GIS
- Technologie a řešení toto musí umožňovat tak, aby to bylo možné v budoucnu využít po naplnění datové základny.</t>
  </si>
  <si>
    <t>TK8</t>
  </si>
  <si>
    <t>Součástí desktopové klienta budou nástroje pro administraci a úpravu dodaného datového modelu (dále DaM). Zadavatel nebude závislý na dodavateli pro provádění jednoduchých úprav v DaM.</t>
  </si>
  <si>
    <t>WK1</t>
  </si>
  <si>
    <t>Bez nutnosti instalace</t>
  </si>
  <si>
    <t>WK2</t>
  </si>
  <si>
    <t>Automatické přihlašování pomocí Active Directory</t>
  </si>
  <si>
    <t>WK3</t>
  </si>
  <si>
    <t xml:space="preserve">Responzivní aplikace pro použití na počítači/tabletu/mobilu
- Všechny funkce aplikace budou dostupné na všech zařízeních
</t>
  </si>
  <si>
    <t>WK4</t>
  </si>
  <si>
    <t>Součástí aplikace nesmí být samostatná „vyskakovací okna“</t>
  </si>
  <si>
    <t>WK5</t>
  </si>
  <si>
    <t>Kombinace vektorových a rastrových hladin
- Na jedné hladině bude možné kombinovat rastrové a vektorové zobrazení a to na základě měřítka mapy</t>
  </si>
  <si>
    <t>WK6</t>
  </si>
  <si>
    <t>Hladiny lze tematicky zobrazit dle jakéhokoli atributu. Změna tematizace hladiny je pro uživatele aplikace na jedno kliknutí. Např. u hladiny potrubí bude mít uživatel možnost přepínat následující tematické zobrazení:
- Dle typu
- Dle materiálu
- Dle DN trubky
- Dle zařazení
- Dle stáří
- Dle délky
- Dle provedených oprav</t>
  </si>
  <si>
    <t>WK7</t>
  </si>
  <si>
    <t>Uživatel může měnit průhlednost hladiny</t>
  </si>
  <si>
    <t>WK8</t>
  </si>
  <si>
    <t>Data katastru nemovitostí budou jako samostatná hladina. Počítá se s využitím dat RÚIAN. Součástí řešení musí být nástroj, kterým bude možné každý měsíc aktualizovat data do vlastní databáze GIS. Hladina katastru nemovitostí bude umožnovat následující funkce:
- Zobrazení popisných hodnot RÚIAN
- Přímý odklik na web ČUZK na konkrétní vybranou parcelu v lehkém klientu.
- Při výběru jedné parcely bude mít uživatel možnost zobrazit všechny sousední parcely a to jak graficky, tak výpisem do tabulky.</t>
  </si>
  <si>
    <t>WK9</t>
  </si>
  <si>
    <t>Podkladové mapy
Možnost přepínání mezi podkladovými mapami. Předpokládá se využití následujících základních podkladových map:
-  Open Street Map – počítá se s vytvořením cash do vlastní databáze
-  Ortofoto mapa</t>
  </si>
  <si>
    <t>WK10</t>
  </si>
  <si>
    <t>Po kliknutí do mapy (výběru prvku), má uživatel možnost zobrazit podrobné popisné informace (atributy) daného prvku.</t>
  </si>
  <si>
    <t>WK11</t>
  </si>
  <si>
    <t>Uživatel má možnost vybrat prvek v mapě následujícím způsobem:
-  Vícenásobný výběr – pokud je v daném místě, kam uživatel klikne v mapě více prvků, v přehledu vybraných prvků se mu zobrazí všechny.
-  Výběr „nejvyššího prvku“. Z mapy se vybere prvek (hladiny), která je v hierarchickém uspořádání hladin nejvýše.
-  Výběr ohrádkou – ohrádkou lze zadat území pro výběr prvků. Výběr bude proveden napříč zapnutými hladinami.
-  Tooltip – při zapnutí této funkce může uživatel nad mapou pohybovat myší a nad vybranými hladinami se budou zobrazovat vybrané popisné hodnoty.
-  Uživatel může také vybrat více prvků pomocí držení klávesy Shift a klikání do mapy na požadované prvky.</t>
  </si>
  <si>
    <t>WK12</t>
  </si>
  <si>
    <t>Součástí datového modelu GIS budou i vícepodlažní budovy. Uživatel bude mít možnost vidět v mapě vnitřky budov, tedy plány podlaží a místnosti a to v souřadnicích. Uživatel bude mít možnost přepínat plány podlaží přímo v mapovém okně bez vyskakovacích oken.</t>
  </si>
  <si>
    <t>WK13</t>
  </si>
  <si>
    <t>o Fultextové vyhledávání
-  Uživatel má možnost fulltextově vyhledat jakoukoli atributovou informaci
-  Vyhledávání adresy na základě dat RÚIAN
-  Vyhledání katastrálního území a parcely na základě dat RÚIAN</t>
  </si>
  <si>
    <t>WK14</t>
  </si>
  <si>
    <t>Tabulkové zobrazení dat
-  Jakoukoli třídu prvků (hladinu) lze zobrazit v tabulce. Uživatel si může definovat, jaké atributy v tabulce chce vidět.
-  Uživatel může provádět vícenásobné filtrování nad daty.
     • Výsledek může zobrazit v mapě.
     • Výsledek lze exportovat do csv. Exportují se pouze sloupce, které má uživatel zobrazené.
     • Data lze filtrovat různými způsoby jako např.: obsahuje, rovná se, nerovná se, má na začátku, má na konci,…
-  Tabulka je interaktivní s mapou. Při najetí myši na prvek v tabulce se prvek okamžitě zvýrazní v mapě.</t>
  </si>
  <si>
    <t>WK15</t>
  </si>
  <si>
    <t>Editace dat
-  Aplikace bude umožňovat editaci grafických i popisných dat.
-  Aplikace bude umožňovat vkládání nových prvků do databáze.
-  Pro editaci dat bude možné využít funkci „snapování“ na vektorová data.</t>
  </si>
  <si>
    <t>WK16</t>
  </si>
  <si>
    <t>Multimédia
-  Ke každému prvku bude možné připojit dokument či fotografii.
-  Lze vkládat i panoramatické snímky vytvořené na mobilním zařízení.
-  Nad dokumenty bude možné vyhledávat na základě názvu dokumentu či tagu.</t>
  </si>
  <si>
    <t>WK17</t>
  </si>
  <si>
    <t xml:space="preserve">Reporty
-  Nad vybranými daty bude možné generovat reporty.
-  Reportem se rozumí souhrn grafických i negrafických informací do jednoho dokumentu, který lze vytisknout či uložit ve formátu pdf. </t>
  </si>
  <si>
    <t>WK18</t>
  </si>
  <si>
    <t>Uživatelské nástroje pro kreslení a měření
o Uživatel může v mapě vytvářet vlastní poznámky a to následující:
  -  Změřit plochu
  -  Změřit délku
  -  Nakreslit libovolný tvar – polygon, linii, bod
     • Možnost výběru výplně: plná, průhledná nebo prázdná.
  -  Napsat libovolný text.
o Takto vytvořenou poznámku lze uložit do oblíbených. K této poznámce se tedy uživatel může kdykoli vrátit.
o Takto vytvořenou poznámku lze sdílet mezi ostatními uživateli a to prostřednictvím vygenerovaného odkazu. Po kliknutí na odkaz, se zobrazí poznámky vytvořené jiným uživatelem.</t>
  </si>
  <si>
    <t>WK19</t>
  </si>
  <si>
    <t>Tisk
o Uživatel může provést tisk mapy a to ve formátu A4 nebo A3.
o V rámci tiskové šablony je možné editovat:
  -  Měřítko tisku
  -  Název tiskové šablony
  -  Možnost přidat vlastní poznámku
o Součástí tiskové šablony bude legenda
o Tiskovou šablonu lze uložit do formátu .pdf</t>
  </si>
  <si>
    <t>WK20</t>
  </si>
  <si>
    <t>Integrace na Automatizaci vyjadřování
o Ve webovém klientu bude možné zobrazit informace o podaných žádostech o vyjádření k existenci sítí. K dispozici bude zobrazení jak zájmového území žadatele, tak popisných dat k žádosti.
o Jedná se tedy o přímou integraci na klienta pro Automatizaci vyjadřování.
o Uživatel může za pomoci fulltextového vyhledávání najít konkrétní žádost a tu si zobrazit v mapě včetně popisných dat.</t>
  </si>
  <si>
    <t>AV1</t>
  </si>
  <si>
    <t>Webová aplikace na webu společnosti
 - Identifikace žadatele, stavebníka, důvodu stavby, atd.
 - Zadání identifikačních údajů žadatele bude možné vyhledáním dle IČ v ARESu a fulltextovým či strukturovaným vyhledáním a ověřením adresy v databázi RÚIAN.
 - Po vyhledání správné adresy ve vyhledávači se automaticky doplní všechny potřebné kolonky (okres, obec, část obce, ulice, č.p., PSČ).</t>
  </si>
  <si>
    <t>AV2</t>
  </si>
  <si>
    <t>Webová aplikace na webu společnostiZadání strukturovaných informací o vyjádření 
 - Zadání informací a typu, důvodu či účelu žádosti.</t>
  </si>
  <si>
    <t>AV3</t>
  </si>
  <si>
    <t>Webová aplikace na webu společnosti
Zákres zájmové oblasti na mapovém podkladu.
 - Základní kreslení polygonu na podkladu jednoduché mapy (např. KN mapa a Ortofoto snímky).</t>
  </si>
  <si>
    <t>AV4</t>
  </si>
  <si>
    <t>Webová aplikace na webu společnosti
Lokalizace v mapě:
 - Použít adresu žadatele, kterou zadal při identifikaci – žadatel nemusí nic vyplňovat, pouze klikne na ikonu.
 - Rychlé vyhledání adresy -  zadání adresy do fulltextového pole. Vyhledávání probíhá opět nad daty RÚAIN. Po vybrání adresy se mapa lokalizuje na danou adresu.
 - Zadání katastrálního území a čísla parcely – pro oba tyto údaje opět funguje fulltextové vyhledávání. Po vybrání parcely se mapa lokalizuje na dané místo.</t>
  </si>
  <si>
    <t>AV5</t>
  </si>
  <si>
    <t>Webová aplikace na webu společnosti
Automatická detekce parcel:
 - Po zakreslení zájmového území se do příslušných polí automaticky vyplní katastrální území a čísla parcel, která jsou uvnitř zakresleného polygonu.
 - Žadatel má možnost kliknout do mapy a vybrat tím konkrétní parcelu. Na základě tohoto kroku se automaticky vytvoří polygon zájmového území a do příslušných polí automaticky vyplní katastrální území a číslo parcely.
 - Žadatel může do příslušných polí napsat na základě vyhledávání konkrétní katastrální území a parcelu. Na základě tohoto kroku se v mapě automaticky vytvoří polygon zájmového území.</t>
  </si>
  <si>
    <t>AV6</t>
  </si>
  <si>
    <t>Webová aplikace na webu společnosti
Registrace žadatelů
o Vybraní žadatelé, např. projektanti budou mít možnost registrace na webové části aplikace. Touto registrací získají následující výhody:
 -  Zjednodušené zadávání informativních údajů – Automatické doplnění identifikačních údajů včetně adresy. 
 -  Registrovaný uživatel má k dispozici přehled podaných žádostí. Vidí stav žádosti a detail podané žádosti.
 -  Pro přihlášené uživatele budou v části mapového okna zobrazeny průběhy sítí. 
o Správa registrovaných uživatelů:
 -  Schválení registrace bude dostupné ve dvou formátech:
     • Automatické - žadatel je automaticky zaregistrovaný do aplikace a ihned po registraci může zadávat žádost.
     • Se schválením - žadatel zadá žádost o registraci a správce aplikace musí jeho žádost schválit. Dříve uživatel nemůže zadávat žádosti jako registrovaný uživatel.</t>
  </si>
  <si>
    <t>AV7</t>
  </si>
  <si>
    <t>Webová aplikace na webu společnosti
Interní část aplikace
o Interní část webová aplikace bude sloužit pro zadávání žádostí zaměstnancem Společnosti a to v případě, kdy do společnosti dorazí žádost např. písemně. Aby byla zajištěna elektronizace všech podaných žádostí a zároveň jednotná číselná řada, má zaměstnanec Společnosti k dispozici zjednodušenou webovou část aplikace, která ale obsahuje veškeré potřebné údaje.
o Zjednodušenou částí webové aplikace se rozumí:
-  Obsahuje stejné funkce a nástroje jako veřejná webová část aplikace.
-  Všechny potřebné informace jsou na jedné stránce. Zaměstnanec společnosti tedy nemusí překlikávat jednotlivé kroky žádosti.</t>
  </si>
  <si>
    <t>AV8</t>
  </si>
  <si>
    <t>Aplikace pro správu žádostí
Těžký klient AV, slouží ke správě přijatých žádostí přes webovou aplikaci. Těžký klient podporuje následující operace: 
 - Přihlášení operátora 
 - Zobrazení přehledu žádostí a detailu žádosti, které byly zadány přes webovou část
 - Zobrazení automaticky zpracovaných žádostí
 - Otevření detailu žádosti
o Informace o žadateli
o Správa všech dokumentů a příloh k danému vyjádření</t>
  </si>
  <si>
    <t>AV9</t>
  </si>
  <si>
    <t>Aplikace pro správu žádostí
 - Provedení vyjádření operátorem pro žádosti, které byly vyhodnoceny k manuálnímu zpracování: 
o Upravit informace o žadateli/investorovi 
o Upravit dokument
o Nahradit situační mapu
o Připojit jakoukoli přílohu 
o Odeslat vyjádření žadateli</t>
  </si>
  <si>
    <t>AV10</t>
  </si>
  <si>
    <t xml:space="preserve">Aplikace pro správu žádostí
 - Reportní nástroje:
o Z přijatých žádostí lze generovat statistické reporty pro vyhodnocování správného fungování AV. </t>
  </si>
  <si>
    <t>AV11</t>
  </si>
  <si>
    <t>Aplikace pro správu žádostí
 - Přidělování rolí zaměstnancům
o O Jednotlivé žádosti se stará více zaměstnanců ve společnosti. Aby byl proces vydání vyjádření co nejpřehlednější, bude možné definovat zaměstnancům role (oprávnění). Díky rozděleným rolím mohou někteří zaměstnanci na vyjádření pouze nahlížet, nebo editovat, případně mít pravomoc k finálnímu odeslání žádosti.</t>
  </si>
  <si>
    <t>AV12</t>
  </si>
  <si>
    <t>Aplikace pro správu žádostí
 - Workflow schvalovací proces
o Těžký klient AV bude umožňovat předání žádosti na jiného zaměstnance ve společnosti. Nástroj workflow bude umožňovat práci více uživatelů nad jednou žádostí současně, tzn., že dle nastavených kritérií se žádost přidělí na více zaměstnanců, kteří se k němu následně musí vyjádřit. Při přidělení žádosti na více zaměstnanců nebude vyjádření odesláno, dokud se všichni zainteresovaní nevyjádří k žádosti a nepotvrdí její odeslání.</t>
  </si>
  <si>
    <t>AV13</t>
  </si>
  <si>
    <t xml:space="preserve">Aplikace pro správu žádostí
 - Elektronický podpis/certifikát
o Těžký klient AV bude umožňovat vložení elektronického podpisu před odesláním finálního dokumentu vyjádření ve formátu PDF na adresu žadatele. </t>
  </si>
  <si>
    <t>AV14</t>
  </si>
  <si>
    <t>Komunikace mezi aplikacemi
Nedílnou součástí řešení je nastavení Služeb, které budou zajišťovat komunikace mezi výše uvedenými aplikacemi. Mimo to budou také umožňovat následující funkce:
 - Vyhodnocení střetu zájmového území žadatele s územní působností společnosti.</t>
  </si>
  <si>
    <t>AV15</t>
  </si>
  <si>
    <t xml:space="preserve"> - Ze zadaných a zjištěných dat ve webové aplikaci zkompletovat datový balíček žádosti.</t>
  </si>
  <si>
    <t>AV16</t>
  </si>
  <si>
    <t xml:space="preserve"> - Vytvořit PNG a PDF mapové přílohy – zákres zájmového území žadatele, zákres katastrálního území, zákres průběhu sítí.</t>
  </si>
  <si>
    <t>AV17</t>
  </si>
  <si>
    <t xml:space="preserve"> - Ze šablon dokumentů (ve formátu DOCX s dynamickými poli) vygenerovat dokumenty žádostí a odpovědí ve formátu DOCX a PDF.
o Součástí šablon je naskenované razítko a podpis pracovníka, který bude k vyjádření přiřazený jako výchozí, případně jméno zodpovědné osoby dle požadavků provozovatele aplikace AV.</t>
  </si>
  <si>
    <t>AV18</t>
  </si>
  <si>
    <t>- Automatické generování vektorových dat DWG a DGN.
o Automatizovaný výdej dat do DWG a DGN bude probíhat také nad systémem GIS. Export vektorových souborů probíhá pouze tehdy, pokud žadatel ve webové aplikaci zaškrtne jednu z možností exportu DWG/DGN. Export DWG/DGN probíhá podle předdefinované směrnice. Definice obsahuje mapování tabulek a pohledů na hladiny a styly výstupního souboru DGN a DWG. Šablony DWG a DGN souborů s předdefinovanými styly, definicemi buněk a dalšími specifickými nastaveními i pro jednotlivé výkresové formáty jsou součástí definice. Výstupem exportu jsou vektorové soubory ve formátu DWG a DGN.</t>
  </si>
  <si>
    <t>AV19</t>
  </si>
  <si>
    <t>- Automatizace zpracování žádostí
Dle přednastavených kritérií budou některé žádosti zpracovány plně automaticky bez zásahu zaměstnance společnosti. To může nastat v situaci, kdy žadatel podá žádost o existenci sítí a systém automaticky vyhodnotí, že nedošlo ke střetu se sítěmi ani s ochrannými pásmy. V tomto případě AV automaticky zpracuje všechny potřebné informace a odešle žadateli vyhotovené vyjádření včetně mapové situace.</t>
  </si>
  <si>
    <t>AV20</t>
  </si>
  <si>
    <t>Žádosti evidované v Aplikaci pro správu žádostí bude možné odklikem na ikonu v aplikaci zobrazit ve webovém klientu GIS. Tento klient zobrazí polygon zájmového území žadatele a k dispozici budou také všechny popisné hodnot evidované u žádosti.</t>
  </si>
  <si>
    <t>AV21</t>
  </si>
  <si>
    <t>Součástí řešení bude i vytvoření integračního rozhraní na městskou aplikaci Utility report. Předpokládá se integrace v následujícím rozsahu:
Žadateli, který vytvoří žádost přes městskou aplikaci, by přišel email, který by jej odkazoval na portál Automatizace vyjadřování zadavatele. Na této webové aplikaci by žadatel zkontroloval předvyplněné údaje (stejné údaje vyplněné na městské aplikaci) a v případě potřeby doplnil relevantní údaje pro DISTEP (číselníky, zakreslení polygonu zájmového území,…). Po odeslání žádosti přes AV bude zachován požadavek na funkci automatizace.</t>
  </si>
  <si>
    <t>AV22</t>
  </si>
  <si>
    <t xml:space="preserve">Odchozí vyjádření (pošta) bude zaevidovaná do Odchozí pošty systému Helios. </t>
  </si>
  <si>
    <t>AV23</t>
  </si>
  <si>
    <t>Z důvodu požadavku na zpoplatnění některých vyjádření prostřednictvím on-line platební brány, byla zajištěna návaznost na ERP systém HELIOS a platební brány (např. COMGATE, GoPay ….)</t>
  </si>
  <si>
    <t>MP1</t>
  </si>
  <si>
    <t>Hlavní funkčností mapového okna bude zobrazení předdefinovaných hladin v mapě a možnost zobrazení informací u některých prvků. Podkladová mapa bude z veřejně dostupného rastrového zdroje – OpenStreetMap.</t>
  </si>
  <si>
    <t>MP2</t>
  </si>
  <si>
    <t>Dalším zdrojem dat budou hladiny obsahující data společnosti – integrace na data GIS. U těchto hladin bude možné v mapovém okně zobrazit informace o vybraném prvku, na který uživatel klikne. Tato funkčnost bude omezena pouze na vybrané hladiny.</t>
  </si>
  <si>
    <t>MP3</t>
  </si>
  <si>
    <t>Součástí aplikace Mapa poruch a odstávek bude externí konfigurační soubor, kde bude možné definovat nastavení mapového okna a hladin, které se mají v mapovém okně zobrazit. Toto nastavení bude hlavně sloužit k tomu, aby komponentu bylo možné vložit do více různých aplikací pouze pomocí HTML kódu a připojením potřebných souborů.</t>
  </si>
  <si>
    <t>D1</t>
  </si>
  <si>
    <t>Dokumentace instalace GIS - souhrn postupů pro instalaci</t>
  </si>
  <si>
    <t>D2</t>
  </si>
  <si>
    <t>Dokumentace administrace GIS - popis administrační aplikace, včetně podrobného popisu a příkladů možných nastavení</t>
  </si>
  <si>
    <t>D3</t>
  </si>
  <si>
    <t>Uživatelská dokumentace GIS - podrobný popis funkcí GIS</t>
  </si>
  <si>
    <t>D4</t>
  </si>
  <si>
    <t>Stručná uživatelská dokumentace GIS - přehledný manuál základních funkcí, určeno pro standartní uživatele</t>
  </si>
  <si>
    <t>D5</t>
  </si>
  <si>
    <t>Uživatelská dokumentace AV - popis funkcí pro správu a administraci AV</t>
  </si>
  <si>
    <t>Odkaz na funkční demoverzi  / prezentaci / detailní diagram fungování</t>
  </si>
  <si>
    <r>
      <rPr>
        <u val="single"/>
        <sz val="11"/>
        <color theme="1"/>
        <rFont val="Times New Roman"/>
        <family val="1"/>
      </rPr>
      <t>Architektura systému</t>
    </r>
    <r>
      <rPr>
        <sz val="11"/>
        <color theme="1"/>
        <rFont val="Times New Roman"/>
        <family val="1"/>
      </rPr>
      <t xml:space="preserve">
- Bude použito vícevrstvé řešení, založené na databázi, aplikačním serveru, webovém přístupu a přístupu pomocí těžkého klienta pro správu dat přímo v databázi.</t>
    </r>
  </si>
  <si>
    <r>
      <rPr>
        <u val="single"/>
        <sz val="11"/>
        <color theme="1"/>
        <rFont val="Times New Roman"/>
        <family val="1"/>
      </rPr>
      <t>Architektura systému</t>
    </r>
    <r>
      <rPr>
        <sz val="11"/>
        <color theme="1"/>
        <rFont val="Times New Roman"/>
        <family val="1"/>
      </rPr>
      <t xml:space="preserve">
- Všechny typy klientů a přístupů využívají společnou databázi, není žádná publikace dat či datové přenosy a synchronizace.</t>
    </r>
  </si>
  <si>
    <r>
      <rPr>
        <u val="single"/>
        <sz val="11"/>
        <color theme="1"/>
        <rFont val="Times New Roman"/>
        <family val="1"/>
      </rPr>
      <t>Architektura systému</t>
    </r>
    <r>
      <rPr>
        <sz val="11"/>
        <color theme="1"/>
        <rFont val="Times New Roman"/>
        <family val="1"/>
      </rPr>
      <t xml:space="preserve">
- Bude využita stávající databázová instance MS SQL Server, na které je provozován systém HELIOS</t>
    </r>
  </si>
  <si>
    <r>
      <rPr>
        <u val="single"/>
        <sz val="11"/>
        <color theme="1"/>
        <rFont val="Times New Roman"/>
        <family val="1"/>
      </rPr>
      <t>Architektura systému</t>
    </r>
    <r>
      <rPr>
        <sz val="11"/>
        <color theme="1"/>
        <rFont val="Times New Roman"/>
        <family val="1"/>
      </rPr>
      <t xml:space="preserve">
- Platforma klientů i serverů je MS Windows ve variantě 64-bit. Je podporována virtualizace všech prostředí.</t>
    </r>
  </si>
  <si>
    <r>
      <rPr>
        <u val="single"/>
        <sz val="11"/>
        <color theme="1"/>
        <rFont val="Times New Roman"/>
        <family val="1"/>
      </rPr>
      <t>Způsob uložení dat</t>
    </r>
    <r>
      <rPr>
        <sz val="11"/>
        <color theme="1"/>
        <rFont val="Times New Roman"/>
        <family val="1"/>
      </rPr>
      <t xml:space="preserve">
- Data jsou uložena v nativním formátu pro danou databázi, a to včetně geometrií (ST Geometry)
- Vlastnosti prvků jsou uloženy v tabulkách a sloupcích databáze. Jsou využity datové typy databáze a číselníky.
- Struktura databáze (vazby mezi třídami, vazby na číselníky, logika atd.) je uložena v metadatech či systémových tabulkách – datový model je samopopisný.
- Je oddělená grafická podoba prvku v mapě („stylizace“) od reprezentace prvku v databázi. Ke stylizaci dochází až při zobrazení a je možné definovat více vrstev a více zobrazení pro jeden prvek (např. polohopisné zobrazení dle normy vs. tematické zobrazení dle stáří či materiálu).</t>
    </r>
  </si>
  <si>
    <r>
      <rPr>
        <u val="single"/>
        <sz val="11"/>
        <color theme="1"/>
        <rFont val="Times New Roman"/>
        <family val="1"/>
      </rPr>
      <t xml:space="preserve">Datový model GIS </t>
    </r>
    <r>
      <rPr>
        <sz val="11"/>
        <color theme="1"/>
        <rFont val="Times New Roman"/>
        <family val="1"/>
      </rPr>
      <t xml:space="preserve">  
Datový model je dodán jako standardní řešení a přizpůsoben dle požadavků zadavatele</t>
    </r>
  </si>
  <si>
    <r>
      <rPr>
        <u val="single"/>
        <sz val="11"/>
        <color theme="1"/>
        <rFont val="Times New Roman"/>
        <family val="1"/>
      </rPr>
      <t xml:space="preserve">Datový model GIS </t>
    </r>
    <r>
      <rPr>
        <sz val="11"/>
        <color theme="1"/>
        <rFont val="Times New Roman"/>
        <family val="1"/>
      </rPr>
      <t xml:space="preserve">  
Zadavatel jej může libovolně rozvíjet a upravovat, a to i svépomocí.</t>
    </r>
  </si>
  <si>
    <r>
      <rPr>
        <u val="single"/>
        <sz val="11"/>
        <color theme="1"/>
        <rFont val="Times New Roman"/>
        <family val="1"/>
      </rPr>
      <t>Datový model GIS</t>
    </r>
    <r>
      <rPr>
        <sz val="11"/>
        <color theme="1"/>
        <rFont val="Times New Roman"/>
        <family val="1"/>
      </rPr>
      <t xml:space="preserve">   
Datový model je otevřená struktura. Datový model a data v něm uložená musí být dostupná (pro čtení i zápis) standardními databázovými prostředky bez potřeby proprietárního middleware.</t>
    </r>
  </si>
  <si>
    <r>
      <rPr>
        <u val="single"/>
        <sz val="11"/>
        <color theme="1"/>
        <rFont val="Times New Roman"/>
        <family val="1"/>
      </rPr>
      <t xml:space="preserve">Datový model GIS </t>
    </r>
    <r>
      <rPr>
        <sz val="11"/>
        <color theme="1"/>
        <rFont val="Times New Roman"/>
        <family val="1"/>
      </rPr>
      <t xml:space="preserve">  
Používání datového modelu a dat v něm není omezeno platností SW licencí systému, údržby licencí, či servisní smlouvou.</t>
    </r>
  </si>
  <si>
    <r>
      <rPr>
        <u val="single"/>
        <sz val="11"/>
        <color theme="1"/>
        <rFont val="Times New Roman"/>
        <family val="1"/>
      </rPr>
      <t>Datový model GIS</t>
    </r>
    <r>
      <rPr>
        <sz val="11"/>
        <color theme="1"/>
        <rFont val="Times New Roman"/>
        <family val="1"/>
      </rPr>
      <t xml:space="preserve">
Data katastru nemovitostí
Součástí dodávky budou standardní moduly pro práci s daty registru územní identifikace, adres a nemovitostí (RUIAN). Součástí těchto modulů bude taktéž definice datového modelu pro databázi, definice formulářů a základní stylizace mapových hladin. Dále budou dodány nástroje pro import dat z odpovídajících výměnných formátů (VFR). Tyto nástroje budou zadavateli umožňovat aktualizaci dat svépomocí.</t>
    </r>
  </si>
  <si>
    <r>
      <rPr>
        <u val="single"/>
        <sz val="11"/>
        <color theme="1"/>
        <rFont val="Times New Roman"/>
        <family val="1"/>
      </rPr>
      <t>Datový model GIS</t>
    </r>
    <r>
      <rPr>
        <sz val="11"/>
        <color theme="1"/>
        <rFont val="Times New Roman"/>
        <family val="1"/>
      </rPr>
      <t xml:space="preserve">
Data katastru nemovitostí
Systém musí obsahovat rozhraní pro zobrazování grafických a popisných dat katastru nemovitostí v rozsahu evidence registru RÚIAN. Požadovány jsou zejména tyto výstupy: 
- Zobrazení polygonové kresby parcel, budov společně s daty z databáze GIS (tam kde je dostupná DKM).
- Zobrazení definičních bodů parcel a budov tam kde není dostupná DKM.
- Odklik do systému ČÚZK – Nahlížení do KN.
- Systém umožní strukturované vyhledání adresy a parcely nad daty RÚIAN.</t>
    </r>
  </si>
  <si>
    <r>
      <rPr>
        <u val="single"/>
        <sz val="11"/>
        <color theme="1"/>
        <rFont val="Times New Roman"/>
        <family val="1"/>
      </rPr>
      <t>Datový model GIS</t>
    </r>
    <r>
      <rPr>
        <sz val="11"/>
        <color theme="1"/>
        <rFont val="Times New Roman"/>
        <family val="1"/>
      </rPr>
      <t xml:space="preserve">
Rozdělení dat do projektů
Vzhledem k tomu, že datový model není zaměřen pouze na správu teplovodní sítě, požaduje se, aby bylo možné data zpřístupnit formou několika projektů. Tyto projekty pak budou k dispozici uživatelům dle oprávnění.
Podmínkou je, aby všechny projekty byly vázány na jednu datovou základnu – databázové schéma GIS. Na úrovni projektu pak lze nastavit, jaké hladiny budou uživateli zobrazeny a jakým způsobem tematizovány.  Na úrovni projektu lze také nastavit logiku oprávnění na editace dat pro jednotlivé uživatele GIS řešení. Navrhovaný počet projektů není závazný, je volně škálovatelný na základě přání zadavatele.</t>
    </r>
  </si>
  <si>
    <r>
      <rPr>
        <u val="single"/>
        <sz val="11"/>
        <color theme="1"/>
        <rFont val="Times New Roman"/>
        <family val="1"/>
      </rPr>
      <t>Automatické migrace dat do řešení GIS – grafické i popisné</t>
    </r>
    <r>
      <rPr>
        <sz val="11"/>
        <color theme="1"/>
        <rFont val="Times New Roman"/>
        <family val="1"/>
      </rPr>
      <t xml:space="preserve">
Požadavek na možnost volby automatické migrace dat do řešení GIS, a to zejména prostřednictvím desktopové aplikace GIS.</t>
    </r>
  </si>
  <si>
    <r>
      <rPr>
        <u val="single"/>
        <sz val="11"/>
        <color theme="1"/>
        <rFont val="Times New Roman"/>
        <family val="1"/>
      </rPr>
      <t>Automatické migrace dat do řešení GIS – grafické i popisné</t>
    </r>
    <r>
      <rPr>
        <sz val="11"/>
        <color theme="1"/>
        <rFont val="Times New Roman"/>
        <family val="1"/>
      </rPr>
      <t xml:space="preserve">
Požadavek na vytvoření standardu o struktuře dat, kterou by měl dodavatel dat dodržovat. Na základě „čisté“ struktury výkresů s daty pro import do GIS bude možné nastavit automatismy pro import dat do GIS.</t>
    </r>
  </si>
  <si>
    <r>
      <rPr>
        <u val="single"/>
        <sz val="11"/>
        <color theme="1"/>
        <rFont val="Times New Roman"/>
        <family val="1"/>
      </rPr>
      <t>Automatické migrace dat do řešení GIS – grafické i popisné</t>
    </r>
    <r>
      <rPr>
        <sz val="11"/>
        <color theme="1"/>
        <rFont val="Times New Roman"/>
        <family val="1"/>
      </rPr>
      <t xml:space="preserve">
Požadavek na možnost využít předdefinovaných importních/exportních šablon ve formátu XML, které musí být v desktopovém klientu GIS podporovány pro import i export dat bude možné. Tyto šablony se budou opakovaně využívat pro situace, kdy se opakují strukturálně stejné požadavky na příjem/výdej dat</t>
    </r>
  </si>
  <si>
    <r>
      <rPr>
        <u val="single"/>
        <sz val="11"/>
        <color theme="1"/>
        <rFont val="Times New Roman"/>
        <family val="1"/>
      </rPr>
      <t>Možnosti oboustranné integrace na data Digitálně technické mapy (DTM) města Frýdek-Místek</t>
    </r>
    <r>
      <rPr>
        <sz val="11"/>
        <color theme="1"/>
        <rFont val="Times New Roman"/>
        <family val="1"/>
      </rPr>
      <t xml:space="preserve">
Požadavek města na dodání dat ve formátu DWG
- Trasy sítí se základními popisnými údaji
- Případně možnost data předávat ve formátu SQLite</t>
    </r>
  </si>
  <si>
    <r>
      <rPr>
        <u val="single"/>
        <sz val="11"/>
        <color theme="1"/>
        <rFont val="Times New Roman"/>
        <family val="1"/>
      </rPr>
      <t>Možnosti oboustranné integrace na data Digitálně technické mapy (DTM) města Frýdek-Místek</t>
    </r>
    <r>
      <rPr>
        <sz val="11"/>
        <color theme="1"/>
        <rFont val="Times New Roman"/>
        <family val="1"/>
      </rPr>
      <t xml:space="preserve">
Město eviduje DTM – možnost připojit WMS do GIS
- Nové řešení GIS musí mít možnost využít služeb typu WMS, WMTS</t>
    </r>
  </si>
  <si>
    <r>
      <rPr>
        <u val="single"/>
        <sz val="11"/>
        <color theme="1"/>
        <rFont val="Times New Roman"/>
        <family val="1"/>
      </rPr>
      <t>Publikace dat</t>
    </r>
    <r>
      <rPr>
        <sz val="11"/>
        <color theme="1"/>
        <rFont val="Times New Roman"/>
        <family val="1"/>
      </rPr>
      <t xml:space="preserve">
Vybraná data ze systému GIS musí být veřejně publikovatelná, a to formou veřejné mapové aplikace umístěné na webu společnosti</t>
    </r>
  </si>
  <si>
    <r>
      <t>Dodavatel vyplní sloupce modře vybarvené [C, D, K] a označené "</t>
    </r>
    <r>
      <rPr>
        <b/>
        <sz val="11"/>
        <color theme="1"/>
        <rFont val="Times New Roman"/>
        <family val="1"/>
      </rPr>
      <t>Vyplní dodavatel</t>
    </r>
    <r>
      <rPr>
        <sz val="11"/>
        <color theme="1"/>
        <rFont val="Times New Roman"/>
        <family val="1"/>
      </rPr>
      <t xml:space="preserve">":
-  </t>
    </r>
    <r>
      <rPr>
        <b/>
        <sz val="11"/>
        <color theme="1"/>
        <rFont val="Times New Roman"/>
        <family val="1"/>
      </rPr>
      <t>Míra splnění</t>
    </r>
    <r>
      <rPr>
        <sz val="11"/>
        <color theme="1"/>
        <rFont val="Times New Roman"/>
        <family val="1"/>
      </rPr>
      <t xml:space="preserve">
-  </t>
    </r>
    <r>
      <rPr>
        <b/>
        <sz val="11"/>
        <color theme="1"/>
        <rFont val="Times New Roman"/>
        <family val="1"/>
      </rPr>
      <t>Způsob splnění</t>
    </r>
    <r>
      <rPr>
        <sz val="11"/>
        <color theme="1"/>
        <rFont val="Times New Roman"/>
        <family val="1"/>
      </rPr>
      <t xml:space="preserve">
-  </t>
    </r>
    <r>
      <rPr>
        <b/>
        <sz val="11"/>
        <color theme="1"/>
        <rFont val="Times New Roman"/>
        <family val="1"/>
      </rPr>
      <t>Odkaz na funkční demoverzi  / prezentaci / detailní diagram fungování</t>
    </r>
  </si>
  <si>
    <r>
      <rPr>
        <b/>
        <sz val="11"/>
        <color theme="0"/>
        <rFont val="Times New Roman"/>
        <family val="1"/>
      </rPr>
      <t xml:space="preserve">Míra splnění </t>
    </r>
    <r>
      <rPr>
        <sz val="11"/>
        <color theme="0"/>
        <rFont val="Times New Roman"/>
        <family val="1"/>
      </rPr>
      <t xml:space="preserve"> a</t>
    </r>
    <r>
      <rPr>
        <b/>
        <sz val="11"/>
        <color theme="0"/>
        <rFont val="Times New Roman"/>
        <family val="1"/>
      </rPr>
      <t xml:space="preserve"> Způsob splnění</t>
    </r>
    <r>
      <rPr>
        <sz val="11"/>
        <color theme="0"/>
        <rFont val="Times New Roman"/>
        <family val="1"/>
      </rPr>
      <t xml:space="preserve"> se vyplní následným způsobem: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</si>
</sst>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_-* #,##0\ &quot;Kč&quot;_-;\-* #,##0\ &quot;Kč&quot;_-;_-* &quot;-&quot;??\ &quot;Kč&quot;_-;_-@_-"/>
    <numFmt numFmtId="177" formatCode="General"/>
    <numFmt numFmtId="178" formatCode="@"/>
  </numFmts>
  <fonts count="14">
    <font>
      <sz val="11"/>
      <color theme="1"/>
      <name val="Calibri"/>
      <family val="2"/>
      <scheme val="minor"/>
    </font>
    <font>
      <sz val="10"/>
      <name val="Arial"/>
      <family val="2"/>
    </font>
    <font>
      <b/>
      <sz val="11"/>
      <color theme="1"/>
      <name val="Calibri"/>
      <family val="2"/>
      <scheme val="minor"/>
    </font>
    <font>
      <sz val="11"/>
      <color indexed="8"/>
      <name val="Calibri"/>
      <family val="2"/>
    </font>
    <font>
      <sz val="8"/>
      <name val="Calibri"/>
      <family val="2"/>
      <scheme val="minor"/>
    </font>
    <font>
      <sz val="11"/>
      <color theme="1"/>
      <name val="Times New Roman"/>
      <family val="1"/>
    </font>
    <font>
      <b/>
      <sz val="11"/>
      <color theme="0"/>
      <name val="Times New Roman"/>
      <family val="1"/>
    </font>
    <font>
      <b/>
      <sz val="11"/>
      <color theme="1"/>
      <name val="Times New Roman"/>
      <family val="1"/>
    </font>
    <font>
      <sz val="22"/>
      <color theme="1"/>
      <name val="Times New Roman"/>
      <family val="1"/>
    </font>
    <font>
      <b/>
      <sz val="22"/>
      <color theme="1"/>
      <name val="Times New Roman"/>
      <family val="1"/>
    </font>
    <font>
      <u val="single"/>
      <sz val="11"/>
      <color theme="1"/>
      <name val="Times New Roman"/>
      <family val="1"/>
    </font>
    <font>
      <b/>
      <sz val="10"/>
      <color theme="0"/>
      <name val="Times New Roman"/>
      <family val="1"/>
    </font>
    <font>
      <sz val="10"/>
      <color indexed="8"/>
      <name val="Times New Roman"/>
      <family val="1"/>
    </font>
    <font>
      <sz val="11"/>
      <color theme="0"/>
      <name val="Times New Roman"/>
      <family val="1"/>
    </font>
  </fonts>
  <fills count="11">
    <fill>
      <patternFill/>
    </fill>
    <fill>
      <patternFill patternType="gray125"/>
    </fill>
    <fill>
      <patternFill patternType="solid">
        <fgColor theme="5" tint="0.39998000860214233"/>
        <bgColor indexed="64"/>
      </patternFill>
    </fill>
    <fill>
      <patternFill patternType="solid">
        <fgColor theme="0"/>
        <bgColor indexed="64"/>
      </patternFill>
    </fill>
    <fill>
      <patternFill patternType="solid">
        <fgColor rgb="FFFFFF00"/>
        <bgColor indexed="64"/>
      </patternFill>
    </fill>
    <fill>
      <patternFill patternType="solid">
        <fgColor theme="4" tint="0.7999799847602844"/>
        <bgColor indexed="64"/>
      </patternFill>
    </fill>
    <fill>
      <patternFill patternType="solid">
        <fgColor theme="8"/>
        <bgColor indexed="64"/>
      </patternFill>
    </fill>
    <fill>
      <patternFill patternType="solid">
        <fgColor theme="9" tint="-0.24997000396251678"/>
        <bgColor indexed="64"/>
      </patternFill>
    </fill>
    <fill>
      <patternFill patternType="solid">
        <fgColor theme="9" tint="0.7999799847602844"/>
        <bgColor indexed="64"/>
      </patternFill>
    </fill>
    <fill>
      <patternFill patternType="solid">
        <fgColor theme="5" tint="0.7999799847602844"/>
        <bgColor indexed="64"/>
      </patternFill>
    </fill>
    <fill>
      <patternFill patternType="solid">
        <fgColor theme="8"/>
        <bgColor indexed="64"/>
      </patternFill>
    </fill>
  </fills>
  <borders count="32">
    <border>
      <left/>
      <right/>
      <top/>
      <bottom/>
      <diagonal/>
    </border>
    <border>
      <left/>
      <right style="thin"/>
      <top/>
      <bottom style="thin"/>
    </border>
    <border>
      <left style="thin"/>
      <right style="thin"/>
      <top/>
      <bottom style="thin"/>
    </border>
    <border>
      <left style="thin"/>
      <right/>
      <top/>
      <bottom style="thin"/>
    </border>
    <border>
      <left/>
      <right style="thin"/>
      <top style="thin"/>
      <bottom style="thin"/>
    </border>
    <border>
      <left style="thin"/>
      <right style="thin"/>
      <top style="thin"/>
      <bottom style="thin"/>
    </border>
    <border>
      <left style="thin"/>
      <right/>
      <top style="thin"/>
      <bottom style="thin"/>
    </border>
    <border>
      <left/>
      <right style="thin"/>
      <top style="thin"/>
      <bottom/>
    </border>
    <border>
      <left style="thin"/>
      <right style="thin"/>
      <top style="thin"/>
      <bottom/>
    </border>
    <border>
      <left style="thin"/>
      <right/>
      <top style="thin"/>
      <bottom/>
    </border>
    <border>
      <left style="medium"/>
      <right style="thin"/>
      <top style="medium"/>
      <bottom style="medium"/>
    </border>
    <border>
      <left style="thin"/>
      <right/>
      <top style="medium"/>
      <bottom style="medium"/>
    </border>
    <border>
      <left style="thin"/>
      <right style="medium"/>
      <top style="medium"/>
      <bottom style="medium"/>
    </border>
    <border>
      <left style="medium"/>
      <right style="thin"/>
      <top/>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medium"/>
      <right style="thin"/>
      <top/>
      <bottom style="medium"/>
    </border>
    <border>
      <left/>
      <right/>
      <top/>
      <bottom style="medium"/>
    </border>
    <border>
      <left style="thin"/>
      <right style="medium"/>
      <top/>
      <bottom style="medium"/>
    </border>
    <border>
      <left style="thin"/>
      <right style="medium"/>
      <top/>
      <bottom style="thin"/>
    </border>
    <border>
      <left style="medium"/>
      <right style="thin"/>
      <top style="thin"/>
      <bottom/>
    </border>
    <border>
      <left style="thin"/>
      <right style="medium"/>
      <top style="thin"/>
      <bottom/>
    </border>
    <border>
      <left style="medium"/>
      <right/>
      <top style="medium"/>
      <bottom style="medium"/>
    </border>
    <border>
      <left style="medium"/>
      <right/>
      <top/>
      <bottom style="thin"/>
    </border>
    <border>
      <left style="medium"/>
      <right/>
      <top style="thin"/>
      <bottom/>
    </border>
    <border>
      <left style="medium"/>
      <right/>
      <top style="thin"/>
      <bottom style="medium"/>
    </border>
    <border>
      <left/>
      <right/>
      <top style="medium"/>
      <bottom style="medium"/>
    </border>
    <border>
      <left/>
      <right style="medium"/>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cellStyleXfs>
  <cellXfs count="116">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49" fontId="0" fillId="0" borderId="0" xfId="0" applyNumberFormat="1" applyAlignment="1">
      <alignment vertical="center" wrapText="1"/>
    </xf>
    <xf numFmtId="0" fontId="2" fillId="0" borderId="0" xfId="0" applyFont="1" applyAlignment="1">
      <alignment horizontal="left" vertical="center" wrapText="1"/>
    </xf>
    <xf numFmtId="0" fontId="2" fillId="0" borderId="0" xfId="0" applyFont="1" applyAlignment="1">
      <alignment horizontal="left" wrapText="1"/>
    </xf>
    <xf numFmtId="0" fontId="0" fillId="0" borderId="0" xfId="0" applyAlignment="1">
      <alignment horizontal="center" wrapText="1"/>
    </xf>
    <xf numFmtId="0" fontId="5" fillId="0" borderId="1" xfId="0" applyFont="1" applyBorder="1" applyAlignment="1" applyProtection="1">
      <alignment horizontal="center" vertical="center" wrapText="1"/>
      <protection locked="0"/>
    </xf>
    <xf numFmtId="49"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lignment horizontal="center" vertical="center" wrapText="1"/>
    </xf>
    <xf numFmtId="49" fontId="5" fillId="0" borderId="5" xfId="0" applyNumberFormat="1" applyFont="1" applyBorder="1" applyAlignment="1">
      <alignment vertical="center" wrapText="1"/>
    </xf>
    <xf numFmtId="0" fontId="5" fillId="2" borderId="5" xfId="0" applyFont="1" applyFill="1" applyBorder="1" applyAlignment="1">
      <alignment horizontal="center" vertical="center" wrapText="1"/>
    </xf>
    <xf numFmtId="0" fontId="5" fillId="3" borderId="5" xfId="0" applyFont="1" applyFill="1" applyBorder="1" applyAlignment="1" applyProtection="1">
      <alignment horizontal="center" vertical="center" wrapText="1"/>
      <protection locked="0"/>
    </xf>
    <xf numFmtId="0" fontId="5" fillId="4"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5" borderId="6" xfId="0" applyFont="1" applyFill="1" applyBorder="1" applyAlignment="1">
      <alignment horizontal="center" vertical="center" wrapText="1"/>
    </xf>
    <xf numFmtId="0" fontId="5" fillId="0" borderId="7" xfId="0" applyFont="1" applyBorder="1" applyAlignment="1">
      <alignment horizontal="center" vertical="center" wrapText="1"/>
    </xf>
    <xf numFmtId="49" fontId="5" fillId="0" borderId="8" xfId="0" applyNumberFormat="1" applyFont="1" applyBorder="1" applyAlignment="1">
      <alignment vertical="center" wrapText="1"/>
    </xf>
    <xf numFmtId="0" fontId="5" fillId="2" borderId="8" xfId="0" applyFont="1" applyFill="1" applyBorder="1" applyAlignment="1">
      <alignment horizontal="center" vertical="center" wrapText="1"/>
    </xf>
    <xf numFmtId="0" fontId="5" fillId="3" borderId="8" xfId="0" applyFont="1" applyFill="1" applyBorder="1" applyAlignment="1" applyProtection="1">
      <alignment horizontal="center" vertical="center" wrapText="1"/>
      <protection locked="0"/>
    </xf>
    <xf numFmtId="0" fontId="5" fillId="4" borderId="8"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5" borderId="9" xfId="0" applyFont="1" applyFill="1" applyBorder="1" applyAlignment="1">
      <alignment horizontal="center" vertical="center" wrapText="1"/>
    </xf>
    <xf numFmtId="49" fontId="7" fillId="4" borderId="0" xfId="0" applyNumberFormat="1" applyFont="1" applyFill="1" applyAlignment="1">
      <alignment vertical="center" wrapText="1"/>
    </xf>
    <xf numFmtId="0" fontId="7" fillId="4" borderId="0" xfId="0" applyFont="1" applyFill="1" applyAlignment="1">
      <alignment horizontal="left" vertical="center" wrapText="1"/>
    </xf>
    <xf numFmtId="49" fontId="7" fillId="4" borderId="0" xfId="0" applyNumberFormat="1" applyFont="1" applyFill="1" applyAlignment="1">
      <alignment vertical="center"/>
    </xf>
    <xf numFmtId="0" fontId="8" fillId="0" borderId="0" xfId="0" applyFont="1"/>
    <xf numFmtId="0" fontId="5" fillId="0" borderId="0" xfId="0" applyFont="1"/>
    <xf numFmtId="0" fontId="9" fillId="0" borderId="0" xfId="0" applyFont="1"/>
    <xf numFmtId="165" fontId="5" fillId="0" borderId="0" xfId="0" applyNumberFormat="1" applyFont="1"/>
    <xf numFmtId="0" fontId="5" fillId="2" borderId="5" xfId="0" applyFont="1" applyFill="1" applyBorder="1" applyAlignment="1">
      <alignment horizontal="center" wrapText="1"/>
    </xf>
    <xf numFmtId="0" fontId="5" fillId="3" borderId="5" xfId="0" applyFont="1" applyFill="1" applyBorder="1" applyAlignment="1" applyProtection="1">
      <alignment horizontal="center" wrapText="1"/>
      <protection locked="0"/>
    </xf>
    <xf numFmtId="0" fontId="5" fillId="4" borderId="5" xfId="0" applyFont="1" applyFill="1" applyBorder="1" applyAlignment="1">
      <alignment horizontal="center" wrapText="1"/>
    </xf>
    <xf numFmtId="0" fontId="5" fillId="0" borderId="5" xfId="0" applyFont="1" applyBorder="1" applyAlignment="1">
      <alignment horizontal="center" wrapText="1"/>
    </xf>
    <xf numFmtId="0" fontId="5" fillId="2" borderId="8" xfId="0" applyFont="1" applyFill="1" applyBorder="1" applyAlignment="1">
      <alignment horizontal="center" wrapText="1"/>
    </xf>
    <xf numFmtId="0" fontId="5" fillId="3" borderId="8" xfId="0" applyFont="1" applyFill="1" applyBorder="1" applyAlignment="1" applyProtection="1">
      <alignment horizontal="center" wrapText="1"/>
      <protection locked="0"/>
    </xf>
    <xf numFmtId="0" fontId="5" fillId="4" borderId="8" xfId="0" applyFont="1" applyFill="1" applyBorder="1" applyAlignment="1">
      <alignment horizontal="center" wrapText="1"/>
    </xf>
    <xf numFmtId="0" fontId="5" fillId="0" borderId="8" xfId="0" applyFont="1" applyBorder="1" applyAlignment="1">
      <alignment horizontal="center" wrapText="1"/>
    </xf>
    <xf numFmtId="0" fontId="5" fillId="0" borderId="0" xfId="0" applyFont="1" applyAlignment="1">
      <alignment vertical="center" wrapText="1"/>
    </xf>
    <xf numFmtId="0" fontId="5" fillId="0" borderId="0" xfId="0" applyFont="1" applyAlignment="1">
      <alignment horizontal="center" vertical="center" wrapText="1"/>
    </xf>
    <xf numFmtId="0" fontId="7" fillId="0" borderId="0" xfId="0" applyFont="1" applyAlignment="1">
      <alignment horizontal="left" vertical="center" wrapText="1"/>
    </xf>
    <xf numFmtId="49" fontId="5" fillId="0" borderId="0" xfId="0" applyNumberFormat="1" applyFont="1" applyAlignment="1">
      <alignment vertical="center" wrapText="1"/>
    </xf>
    <xf numFmtId="0" fontId="5" fillId="0" borderId="0" xfId="0" applyFont="1" applyAlignment="1">
      <alignment horizontal="left" vertical="center" wrapText="1"/>
    </xf>
    <xf numFmtId="0" fontId="5" fillId="0" borderId="0" xfId="0" applyFont="1" applyAlignment="1">
      <alignment wrapText="1"/>
    </xf>
    <xf numFmtId="0" fontId="5" fillId="0" borderId="0" xfId="0" applyFont="1" applyAlignment="1" applyProtection="1">
      <alignment vertical="center" wrapText="1"/>
      <protection locked="0"/>
    </xf>
    <xf numFmtId="0" fontId="5" fillId="0" borderId="0" xfId="0" applyFont="1" applyAlignment="1" applyProtection="1">
      <alignment horizontal="center" vertical="center" wrapText="1"/>
      <protection locked="0"/>
    </xf>
    <xf numFmtId="0" fontId="5" fillId="0" borderId="0" xfId="0" applyFont="1" applyProtection="1">
      <protection locked="0"/>
    </xf>
    <xf numFmtId="0" fontId="7" fillId="0" borderId="0" xfId="0" applyFont="1" applyAlignment="1" applyProtection="1">
      <alignment horizontal="left" vertical="center" wrapText="1"/>
      <protection locked="0"/>
    </xf>
    <xf numFmtId="0" fontId="5" fillId="0" borderId="0" xfId="0" applyFont="1" applyAlignment="1" applyProtection="1">
      <alignment wrapText="1"/>
      <protection locked="0"/>
    </xf>
    <xf numFmtId="0" fontId="5" fillId="0" borderId="4" xfId="0" applyFont="1" applyBorder="1" applyAlignment="1" applyProtection="1">
      <alignment horizontal="center" vertical="center" wrapText="1"/>
      <protection locked="0"/>
    </xf>
    <xf numFmtId="49" fontId="5" fillId="0" borderId="5" xfId="0" applyNumberFormat="1" applyFont="1" applyBorder="1" applyAlignment="1" applyProtection="1">
      <alignment vertical="center" wrapText="1"/>
      <protection locked="0"/>
    </xf>
    <xf numFmtId="0" fontId="5" fillId="0" borderId="7" xfId="0" applyFont="1" applyBorder="1" applyAlignment="1" applyProtection="1">
      <alignment horizontal="center" vertical="center" wrapText="1"/>
      <protection locked="0"/>
    </xf>
    <xf numFmtId="49" fontId="5" fillId="0" borderId="8" xfId="0" applyNumberFormat="1" applyFont="1" applyBorder="1" applyAlignment="1" applyProtection="1">
      <alignment vertical="center" wrapText="1"/>
      <protection locked="0"/>
    </xf>
    <xf numFmtId="49" fontId="5" fillId="0" borderId="0" xfId="0" applyNumberFormat="1" applyFont="1" applyAlignment="1" applyProtection="1">
      <alignment vertical="center" wrapText="1"/>
      <protection locked="0"/>
    </xf>
    <xf numFmtId="0" fontId="5" fillId="0" borderId="0" xfId="0" applyFont="1" applyAlignment="1" applyProtection="1">
      <alignment horizontal="left" vertical="center" wrapText="1"/>
      <protection locked="0"/>
    </xf>
    <xf numFmtId="49" fontId="5" fillId="6" borderId="2" xfId="0" applyNumberFormat="1" applyFont="1" applyFill="1" applyBorder="1" applyAlignment="1">
      <alignment horizontal="center" vertical="center" wrapText="1"/>
    </xf>
    <xf numFmtId="0" fontId="5" fillId="0" borderId="5" xfId="0" applyFont="1" applyBorder="1" applyAlignment="1" applyProtection="1">
      <alignment horizontal="center" vertical="center" wrapText="1"/>
      <protection locked="0"/>
    </xf>
    <xf numFmtId="0" fontId="5" fillId="5" borderId="6" xfId="0" applyFont="1" applyFill="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5" borderId="9" xfId="0" applyFont="1" applyFill="1" applyBorder="1" applyAlignment="1" applyProtection="1">
      <alignment horizontal="center" vertical="center" wrapText="1"/>
      <protection locked="0"/>
    </xf>
    <xf numFmtId="0" fontId="11" fillId="6" borderId="10" xfId="20" applyFont="1" applyFill="1" applyBorder="1" applyAlignment="1">
      <alignment horizontal="center" vertical="center" wrapText="1"/>
      <protection/>
    </xf>
    <xf numFmtId="0" fontId="11" fillId="6" borderId="11" xfId="20" applyFont="1" applyFill="1" applyBorder="1" applyAlignment="1">
      <alignment horizontal="left" vertical="center" wrapText="1"/>
      <protection/>
    </xf>
    <xf numFmtId="0" fontId="11" fillId="6" borderId="12" xfId="20" applyFont="1" applyFill="1" applyBorder="1" applyAlignment="1">
      <alignment horizontal="left" vertical="center" wrapText="1"/>
      <protection/>
    </xf>
    <xf numFmtId="0" fontId="12" fillId="0" borderId="13" xfId="20" applyFont="1" applyBorder="1" applyAlignment="1">
      <alignment vertical="center" wrapText="1"/>
      <protection/>
    </xf>
    <xf numFmtId="0" fontId="12" fillId="0" borderId="3" xfId="20" applyFont="1" applyBorder="1" applyAlignment="1">
      <alignment vertical="center" wrapText="1"/>
      <protection/>
    </xf>
    <xf numFmtId="1" fontId="12" fillId="0" borderId="14" xfId="20" applyNumberFormat="1" applyFont="1" applyBorder="1" applyAlignment="1">
      <alignment vertical="center"/>
      <protection/>
    </xf>
    <xf numFmtId="0" fontId="12" fillId="0" borderId="15" xfId="20" applyFont="1" applyBorder="1" applyAlignment="1">
      <alignment vertical="center" wrapText="1"/>
      <protection/>
    </xf>
    <xf numFmtId="0" fontId="12" fillId="0" borderId="6" xfId="20" applyFont="1" applyBorder="1" applyAlignment="1">
      <alignment vertical="center" wrapText="1"/>
      <protection/>
    </xf>
    <xf numFmtId="1" fontId="12" fillId="0" borderId="16" xfId="20" applyNumberFormat="1" applyFont="1" applyBorder="1" applyAlignment="1">
      <alignment vertical="center"/>
      <protection/>
    </xf>
    <xf numFmtId="0" fontId="12" fillId="0" borderId="17" xfId="20" applyFont="1" applyBorder="1" applyAlignment="1">
      <alignment vertical="center" wrapText="1"/>
      <protection/>
    </xf>
    <xf numFmtId="0" fontId="12" fillId="0" borderId="18" xfId="20" applyFont="1" applyBorder="1" applyAlignment="1">
      <alignment vertical="center" wrapText="1"/>
      <protection/>
    </xf>
    <xf numFmtId="1" fontId="12" fillId="0" borderId="19" xfId="20" applyNumberFormat="1" applyFont="1" applyBorder="1" applyAlignment="1">
      <alignment vertical="center"/>
      <protection/>
    </xf>
    <xf numFmtId="0" fontId="12" fillId="0" borderId="20" xfId="20" applyFont="1" applyBorder="1" applyAlignment="1">
      <alignment vertical="center" wrapText="1"/>
      <protection/>
    </xf>
    <xf numFmtId="0" fontId="5" fillId="0" borderId="21" xfId="0" applyFont="1" applyBorder="1"/>
    <xf numFmtId="1" fontId="12" fillId="0" borderId="22" xfId="20" applyNumberFormat="1" applyFont="1" applyBorder="1" applyAlignment="1">
      <alignment vertical="center"/>
      <protection/>
    </xf>
    <xf numFmtId="0" fontId="11" fillId="6" borderId="10" xfId="20" applyFont="1" applyFill="1" applyBorder="1" applyAlignment="1">
      <alignment horizontal="center" vertical="top" wrapText="1"/>
      <protection/>
    </xf>
    <xf numFmtId="0" fontId="11" fillId="6" borderId="12" xfId="20" applyFont="1" applyFill="1" applyBorder="1" applyAlignment="1">
      <alignment horizontal="left" vertical="top" wrapText="1" indent="1"/>
      <protection/>
    </xf>
    <xf numFmtId="0" fontId="11" fillId="6" borderId="12" xfId="20" applyFont="1" applyFill="1" applyBorder="1" applyAlignment="1">
      <alignment vertical="center" wrapText="1"/>
      <protection/>
    </xf>
    <xf numFmtId="0" fontId="12" fillId="0" borderId="23" xfId="20" applyFont="1" applyBorder="1" applyAlignment="1">
      <alignment vertical="top" wrapText="1"/>
      <protection/>
    </xf>
    <xf numFmtId="164" fontId="12" fillId="0" borderId="14" xfId="20" applyNumberFormat="1" applyFont="1" applyBorder="1" applyAlignment="1">
      <alignment vertical="center"/>
      <protection/>
    </xf>
    <xf numFmtId="0" fontId="12" fillId="0" borderId="16" xfId="20" applyFont="1" applyBorder="1" applyAlignment="1">
      <alignment vertical="top" wrapText="1"/>
      <protection/>
    </xf>
    <xf numFmtId="164" fontId="12" fillId="0" borderId="16" xfId="20" applyNumberFormat="1" applyFont="1" applyBorder="1" applyAlignment="1">
      <alignment vertical="center"/>
      <protection/>
    </xf>
    <xf numFmtId="0" fontId="12" fillId="0" borderId="19" xfId="20" applyFont="1" applyBorder="1" applyAlignment="1">
      <alignment vertical="top" wrapText="1"/>
      <protection/>
    </xf>
    <xf numFmtId="164" fontId="12" fillId="0" borderId="19" xfId="20" applyNumberFormat="1" applyFont="1" applyBorder="1" applyAlignment="1">
      <alignment vertical="center"/>
      <protection/>
    </xf>
    <xf numFmtId="164" fontId="12" fillId="0" borderId="22" xfId="20" applyNumberFormat="1" applyFont="1" applyBorder="1" applyAlignment="1">
      <alignment vertical="center"/>
      <protection/>
    </xf>
    <xf numFmtId="0" fontId="12" fillId="0" borderId="24" xfId="20" applyFont="1" applyBorder="1" applyAlignment="1">
      <alignment vertical="center" wrapText="1"/>
      <protection/>
    </xf>
    <xf numFmtId="0" fontId="12" fillId="0" borderId="25" xfId="20" applyFont="1" applyBorder="1" applyAlignment="1">
      <alignment vertical="top" wrapText="1"/>
      <protection/>
    </xf>
    <xf numFmtId="164" fontId="12" fillId="0" borderId="25" xfId="20" applyNumberFormat="1" applyFont="1" applyBorder="1" applyAlignment="1">
      <alignment vertical="center"/>
      <protection/>
    </xf>
    <xf numFmtId="0" fontId="11" fillId="6" borderId="26" xfId="20" applyFont="1" applyFill="1" applyBorder="1" applyAlignment="1">
      <alignment horizontal="center" vertical="top" wrapText="1"/>
      <protection/>
    </xf>
    <xf numFmtId="0" fontId="12" fillId="0" borderId="27" xfId="20" applyFont="1" applyBorder="1" applyAlignment="1">
      <alignment vertical="center" wrapText="1"/>
      <protection/>
    </xf>
    <xf numFmtId="0" fontId="12" fillId="0" borderId="28" xfId="20" applyFont="1" applyBorder="1" applyAlignment="1">
      <alignment vertical="center" wrapText="1"/>
      <protection/>
    </xf>
    <xf numFmtId="0" fontId="12" fillId="0" borderId="29" xfId="20" applyFont="1" applyBorder="1" applyAlignment="1">
      <alignment vertical="center" wrapText="1"/>
      <protection/>
    </xf>
    <xf numFmtId="0" fontId="5" fillId="0" borderId="0" xfId="0" applyFont="1" applyAlignment="1">
      <alignment horizontal="center" vertical="center"/>
    </xf>
    <xf numFmtId="0" fontId="13" fillId="6" borderId="0" xfId="0" applyFont="1" applyFill="1" applyAlignment="1">
      <alignment vertical="center"/>
    </xf>
    <xf numFmtId="0" fontId="6" fillId="6" borderId="0" xfId="0" applyFont="1" applyFill="1"/>
    <xf numFmtId="0" fontId="5" fillId="0" borderId="0" xfId="0" applyFont="1" applyAlignment="1">
      <alignment horizontal="left" vertical="top" wrapText="1"/>
    </xf>
    <xf numFmtId="0" fontId="7" fillId="7" borderId="0" xfId="0" applyFont="1" applyFill="1"/>
    <xf numFmtId="0" fontId="7" fillId="8" borderId="0" xfId="0" applyFont="1" applyFill="1"/>
    <xf numFmtId="0" fontId="7" fillId="9" borderId="0" xfId="0" applyFont="1" applyFill="1"/>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xf>
    <xf numFmtId="0" fontId="5" fillId="5" borderId="0" xfId="0" applyFont="1" applyFill="1" applyAlignment="1">
      <alignment vertical="center" wrapText="1"/>
    </xf>
    <xf numFmtId="0" fontId="5" fillId="0" borderId="0" xfId="0" applyFont="1" applyAlignment="1">
      <alignment wrapText="1"/>
    </xf>
    <xf numFmtId="0" fontId="5" fillId="0" borderId="0" xfId="0" applyFont="1" applyAlignment="1">
      <alignment vertical="center" wrapText="1"/>
    </xf>
    <xf numFmtId="0" fontId="6" fillId="10" borderId="0" xfId="0" applyFont="1" applyFill="1" applyAlignment="1">
      <alignment horizontal="center" vertical="center" wrapText="1"/>
    </xf>
    <xf numFmtId="0" fontId="5" fillId="0" borderId="0" xfId="0" applyFont="1" applyAlignment="1">
      <alignment vertical="center"/>
    </xf>
    <xf numFmtId="0" fontId="11" fillId="6" borderId="26" xfId="20" applyFont="1" applyFill="1" applyBorder="1" applyAlignment="1">
      <alignment horizontal="left" vertical="center" wrapText="1"/>
      <protection/>
    </xf>
    <xf numFmtId="0" fontId="11" fillId="6" borderId="30" xfId="20" applyFont="1" applyFill="1" applyBorder="1" applyAlignment="1">
      <alignment horizontal="left" vertical="center" wrapText="1"/>
      <protection/>
    </xf>
    <xf numFmtId="0" fontId="11" fillId="6" borderId="31" xfId="20" applyFont="1" applyFill="1" applyBorder="1" applyAlignment="1">
      <alignment horizontal="left" vertical="center" wrapText="1"/>
      <protection/>
    </xf>
    <xf numFmtId="0" fontId="7" fillId="0" borderId="0" xfId="0" applyFont="1" applyAlignment="1">
      <alignment horizontal="left" wrapText="1"/>
    </xf>
    <xf numFmtId="0" fontId="7" fillId="0" borderId="0" xfId="0" applyFont="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Normal 2" xfId="20"/>
  </cellStyles>
  <dxfs count="153">
    <dxf>
      <font>
        <i val="0"/>
        <u val="none"/>
        <strike val="0"/>
        <sz val="22"/>
        <name val="Times New Roman"/>
        <family val="1"/>
        <color theme="1"/>
      </font>
    </dxf>
    <dxf>
      <font>
        <b/>
        <i val="0"/>
        <u val="none"/>
        <strike val="0"/>
        <sz val="22"/>
        <name val="Times New Roman"/>
        <family val="1"/>
        <color theme="1"/>
      </font>
    </dxf>
    <dxf>
      <font>
        <i val="0"/>
        <u val="none"/>
        <strike val="0"/>
        <sz val="22"/>
        <name val="Times New Roman"/>
        <family val="1"/>
        <color theme="1"/>
      </font>
    </dxf>
    <dxf>
      <font>
        <i val="0"/>
        <u val="none"/>
        <strike val="0"/>
        <sz val="22"/>
        <name val="Times New Roman"/>
        <family val="1"/>
        <color theme="1"/>
      </font>
    </dxf>
    <dxf>
      <font>
        <i val="0"/>
        <u val="none"/>
        <strike val="0"/>
        <sz val="11"/>
        <name val="Times New Roman"/>
        <family val="1"/>
        <color theme="1"/>
      </font>
      <alignment horizontal="left" vertical="center" textRotation="0" wrapText="1" shrinkToFit="1" readingOrder="0"/>
      <border>
        <left style="thin"/>
        <right/>
        <top style="thin"/>
        <bottom style="thin"/>
      </border>
    </dxf>
    <dxf>
      <font>
        <i val="0"/>
        <u val="none"/>
        <strike val="0"/>
        <sz val="11"/>
        <name val="Times New Roman"/>
        <family val="1"/>
        <color theme="1"/>
      </font>
      <numFmt numFmtId="177" formatCode="General"/>
      <fill>
        <patternFill patternType="solid">
          <bgColor theme="4" tint="0.7999799847602844"/>
        </patternFill>
      </fill>
      <alignment horizontal="center" vertical="center" textRotation="0" wrapText="1" shrinkToFit="1" readingOrder="0"/>
      <border>
        <left style="thin"/>
        <right style="thin"/>
        <top style="thin"/>
        <bottom style="thin"/>
      </border>
    </dxf>
    <dxf>
      <font>
        <i val="0"/>
        <u val="none"/>
        <strike val="0"/>
        <sz val="11"/>
        <name val="Times New Roman"/>
        <family val="1"/>
        <color theme="1"/>
      </font>
      <numFmt numFmtId="177" formatCode="General"/>
      <alignment horizontal="center" vertical="center" textRotation="0" wrapText="1" shrinkToFit="1" readingOrder="0"/>
      <border>
        <left style="thin"/>
        <right style="thin"/>
        <top style="thin"/>
        <bottom style="thin"/>
      </border>
    </dxf>
    <dxf>
      <font>
        <i val="0"/>
        <u val="none"/>
        <strike val="0"/>
        <sz val="11"/>
        <name val="Times New Roman"/>
        <family val="1"/>
        <color theme="1"/>
      </font>
      <numFmt numFmtId="177" formatCode="General"/>
      <alignment horizontal="center" vertical="center" textRotation="0" wrapText="1" shrinkToFit="1" readingOrder="0"/>
      <border>
        <left style="thin"/>
        <right style="thin"/>
        <top style="thin"/>
        <bottom style="thin"/>
      </border>
    </dxf>
    <dxf>
      <font>
        <i val="0"/>
        <u val="none"/>
        <strike val="0"/>
        <sz val="11"/>
        <name val="Times New Roman"/>
        <family val="1"/>
        <color theme="1"/>
      </font>
      <fill>
        <patternFill patternType="solid">
          <bgColor rgb="FFFFFF00"/>
        </patternFill>
      </fill>
      <alignment horizontal="center" vertical="center" textRotation="0" wrapText="1" shrinkToFit="1" readingOrder="0"/>
      <border>
        <left style="thin"/>
        <right style="thin"/>
        <top style="thin"/>
        <bottom style="thin"/>
      </border>
    </dxf>
    <dxf>
      <font>
        <i val="0"/>
        <u val="none"/>
        <strike val="0"/>
        <sz val="11"/>
        <name val="Times New Roman"/>
        <family val="1"/>
        <color theme="1"/>
      </font>
      <fill>
        <patternFill patternType="solid">
          <bgColor rgb="FFFFFF00"/>
        </patternFill>
      </fill>
      <alignment horizontal="center" vertical="center" textRotation="0" wrapText="1" shrinkToFit="1" readingOrder="0"/>
      <border>
        <left style="thin"/>
        <right style="thin"/>
        <top style="thin"/>
        <bottom style="thin"/>
      </border>
    </dxf>
    <dxf>
      <font>
        <i val="0"/>
        <u val="none"/>
        <strike val="0"/>
        <sz val="11"/>
        <name val="Times New Roman"/>
        <family val="1"/>
        <color theme="1"/>
      </font>
      <fill>
        <patternFill patternType="solid">
          <bgColor rgb="FFFFFF00"/>
        </patternFill>
      </fill>
      <alignment horizontal="center" vertical="center" textRotation="0" wrapText="1" shrinkToFit="1" readingOrder="0"/>
      <border>
        <left style="thin"/>
        <right style="thin"/>
        <top style="thin"/>
        <bottom style="thin"/>
      </border>
    </dxf>
    <dxf>
      <font>
        <i val="0"/>
        <u val="none"/>
        <strike val="0"/>
        <sz val="11"/>
        <name val="Times New Roman"/>
        <family val="1"/>
        <color theme="1"/>
      </font>
      <fill>
        <patternFill patternType="solid">
          <bgColor theme="0"/>
        </patternFill>
      </fill>
      <alignment horizontal="center" vertical="center" textRotation="0" wrapText="1" shrinkToFit="1" readingOrder="0"/>
      <border>
        <left style="thin"/>
        <right style="thin"/>
        <top style="thin"/>
        <bottom style="thin"/>
      </border>
      <protection hidden="1" locked="0"/>
    </dxf>
    <dxf>
      <font>
        <i val="0"/>
        <u val="none"/>
        <strike val="0"/>
        <sz val="11"/>
        <name val="Times New Roman"/>
        <family val="1"/>
        <color theme="1"/>
      </font>
      <fill>
        <patternFill patternType="solid">
          <bgColor theme="5" tint="0.39998000860214233"/>
        </patternFill>
      </fill>
      <alignment horizontal="center" vertical="center" textRotation="0" wrapText="1" shrinkToFit="1" readingOrder="0"/>
      <border>
        <left style="thin"/>
        <right style="thin"/>
        <top style="thin"/>
        <bottom style="thin"/>
      </border>
    </dxf>
    <dxf>
      <font>
        <i val="0"/>
        <u val="none"/>
        <strike val="0"/>
        <sz val="11"/>
        <name val="Times New Roman"/>
        <family val="1"/>
        <color theme="1"/>
      </font>
      <numFmt numFmtId="178" formatCode="@"/>
      <alignment horizontal="general" vertical="center" textRotation="0" wrapText="1" shrinkToFit="1" readingOrder="0"/>
      <border>
        <left style="thin"/>
        <right style="thin"/>
        <top style="thin"/>
        <bottom style="thin"/>
      </border>
    </dxf>
    <dxf>
      <font>
        <i val="0"/>
        <u val="none"/>
        <strike val="0"/>
        <sz val="11"/>
        <name val="Times New Roman"/>
        <family val="1"/>
        <color theme="1"/>
      </font>
      <alignment horizontal="center" vertical="center" textRotation="0" wrapText="1" shrinkToFit="1" readingOrder="0"/>
      <border>
        <left/>
        <right style="thin"/>
        <top style="thin"/>
        <bottom style="thin"/>
      </border>
    </dxf>
    <dxf>
      <border>
        <top style="thin"/>
      </border>
    </dxf>
    <dxf>
      <border>
        <left style="thin"/>
        <right style="thin"/>
        <top style="thin"/>
        <bottom style="thin"/>
      </border>
    </dxf>
    <dxf>
      <font>
        <i val="0"/>
        <u val="none"/>
        <strike val="0"/>
        <sz val="11"/>
        <name val="Times New Roman"/>
        <family val="1"/>
        <color theme="1"/>
      </font>
      <alignment horizontal="general" vertical="bottom" textRotation="0" wrapText="1" shrinkToFit="1" readingOrder="0"/>
    </dxf>
    <dxf>
      <border>
        <bottom style="thin"/>
      </border>
    </dxf>
    <dxf>
      <font>
        <i val="0"/>
        <u val="none"/>
        <strike val="0"/>
        <sz val="11"/>
        <name val="Times New Roman"/>
        <family val="1"/>
        <color theme="1"/>
      </font>
      <alignment horizontal="center" vertical="center" textRotation="0" wrapText="1" shrinkToFit="1" readingOrder="0"/>
      <border>
        <left style="thin"/>
        <right style="thin"/>
        <top/>
        <bottom/>
      </border>
    </dxf>
    <dxf>
      <fill>
        <patternFill patternType="solid">
          <bgColor theme="5" tint="0.7999799847602844"/>
        </patternFill>
      </fill>
      <border>
        <left style="thin"/>
        <right style="thin"/>
        <top style="thin"/>
        <bottom style="thin"/>
      </border>
    </dxf>
    <dxf>
      <fill>
        <patternFill patternType="solid">
          <bgColor theme="4" tint="0.7999799847602844"/>
        </patternFill>
      </fill>
      <border>
        <left style="thin"/>
        <right style="thin"/>
        <top style="thin"/>
        <bottom style="thin"/>
      </border>
    </dxf>
    <dxf>
      <fill>
        <patternFill patternType="solid">
          <bgColor theme="9" tint="-0.24993999302387238"/>
        </patternFill>
      </fill>
      <border>
        <left style="thin">
          <color theme="9" tint="-0.24993999302387238"/>
        </left>
        <right style="thin">
          <color theme="9" tint="-0.24993999302387238"/>
        </right>
        <top style="thin">
          <color theme="9" tint="-0.24993999302387238"/>
        </top>
        <bottom style="thin">
          <color theme="9" tint="-0.24993999302387238"/>
        </bottom>
      </border>
    </dxf>
    <dxf>
      <fill>
        <patternFill patternType="solid">
          <bgColor theme="9" tint="0.7999799847602844"/>
        </patternFill>
      </fill>
      <border>
        <left style="thin"/>
        <right style="thin"/>
        <top style="thin"/>
        <bottom style="thin"/>
      </border>
    </dxf>
    <dxf>
      <fill>
        <patternFill patternType="solid">
          <bgColor theme="9" tint="-0.24993999302387238"/>
        </patternFill>
      </fill>
      <border>
        <left style="thin">
          <color theme="9" tint="-0.24993999302387238"/>
        </left>
        <right style="thin">
          <color theme="9" tint="-0.24993999302387238"/>
        </right>
        <top style="thin">
          <color theme="9" tint="-0.24993999302387238"/>
        </top>
        <bottom style="thin">
          <color theme="9" tint="-0.24993999302387238"/>
        </bottom>
      </border>
    </dxf>
    <dxf>
      <fill>
        <patternFill patternType="solid">
          <bgColor theme="9" tint="0.7999799847602844"/>
        </patternFill>
      </fill>
      <border>
        <left style="thin"/>
        <right style="thin"/>
        <top style="thin"/>
        <bottom style="thin"/>
      </border>
    </dxf>
    <dxf>
      <fill>
        <patternFill patternType="solid">
          <bgColor theme="5" tint="0.7999799847602844"/>
        </patternFill>
      </fill>
      <border>
        <left style="thin"/>
        <right style="thin"/>
        <top style="thin"/>
        <bottom style="thin"/>
      </border>
    </dxf>
    <dxf>
      <fill>
        <patternFill patternType="solid">
          <bgColor theme="4" tint="0.7999799847602844"/>
        </patternFill>
      </fill>
      <border>
        <left style="thin"/>
        <right style="thin"/>
        <top style="thin"/>
        <bottom style="thin"/>
      </border>
    </dxf>
    <dxf>
      <font>
        <i val="0"/>
        <u val="none"/>
        <strike val="0"/>
        <sz val="11"/>
        <name val="Times New Roman"/>
        <family val="1"/>
        <color theme="1"/>
      </font>
      <fill>
        <patternFill patternType="solid">
          <bgColor theme="4" tint="0.7999799847602844"/>
        </patternFill>
      </fill>
      <alignment horizontal="general" vertical="bottom" textRotation="0" wrapText="1" shrinkToFit="1" readingOrder="0"/>
      <border>
        <left style="thin"/>
        <right/>
        <top style="thin"/>
        <bottom style="thin"/>
      </border>
    </dxf>
    <dxf>
      <font>
        <i val="0"/>
        <u val="none"/>
        <strike val="0"/>
        <sz val="11"/>
        <name val="Times New Roman"/>
        <family val="1"/>
        <color theme="1"/>
      </font>
      <numFmt numFmtId="177" formatCode="General"/>
      <alignment horizontal="center" vertical="bottom" textRotation="0" wrapText="1" shrinkToFit="1" readingOrder="0"/>
      <border>
        <left style="thin"/>
        <right style="thin"/>
        <top style="thin"/>
        <bottom style="thin"/>
      </border>
    </dxf>
    <dxf>
      <font>
        <i val="0"/>
        <u val="none"/>
        <strike val="0"/>
        <sz val="11"/>
        <name val="Times New Roman"/>
        <family val="1"/>
        <color theme="1"/>
      </font>
      <numFmt numFmtId="177" formatCode="General"/>
      <alignment horizontal="center" vertical="bottom" textRotation="0" wrapText="1" shrinkToFit="1" readingOrder="0"/>
      <border>
        <left style="thin"/>
        <right style="thin"/>
        <top style="thin"/>
        <bottom style="thin"/>
      </border>
    </dxf>
    <dxf>
      <font>
        <i val="0"/>
        <u val="none"/>
        <strike val="0"/>
        <sz val="11"/>
        <name val="Times New Roman"/>
        <family val="1"/>
        <color theme="1"/>
      </font>
      <fill>
        <patternFill patternType="solid">
          <bgColor rgb="FFFFFF00"/>
        </patternFill>
      </fill>
      <alignment horizontal="center" vertical="bottom" textRotation="0" wrapText="1" shrinkToFit="1" readingOrder="0"/>
      <border>
        <left style="thin"/>
        <right style="thin"/>
        <top style="thin"/>
        <bottom style="thin"/>
      </border>
    </dxf>
    <dxf>
      <font>
        <i val="0"/>
        <u val="none"/>
        <strike val="0"/>
        <sz val="11"/>
        <name val="Times New Roman"/>
        <family val="1"/>
        <color theme="1"/>
      </font>
      <fill>
        <patternFill patternType="solid">
          <bgColor rgb="FFFFFF00"/>
        </patternFill>
      </fill>
      <alignment horizontal="center" vertical="bottom" textRotation="0" wrapText="1" shrinkToFit="1" readingOrder="0"/>
      <border>
        <left style="thin"/>
        <right style="thin"/>
        <top style="thin"/>
        <bottom style="thin"/>
      </border>
    </dxf>
    <dxf>
      <font>
        <i val="0"/>
        <u val="none"/>
        <strike val="0"/>
        <sz val="11"/>
        <name val="Times New Roman"/>
        <family val="1"/>
        <color theme="1"/>
      </font>
      <fill>
        <patternFill patternType="solid">
          <bgColor rgb="FFFFFF00"/>
        </patternFill>
      </fill>
      <alignment horizontal="center" vertical="bottom" textRotation="0" wrapText="1" shrinkToFit="1" readingOrder="0"/>
      <border>
        <left style="thin"/>
        <right style="thin"/>
        <top style="thin"/>
        <bottom style="thin"/>
      </border>
    </dxf>
    <dxf>
      <font>
        <i val="0"/>
        <u val="none"/>
        <strike val="0"/>
        <sz val="11"/>
        <name val="Times New Roman"/>
        <family val="1"/>
        <color theme="1"/>
      </font>
      <numFmt numFmtId="177" formatCode="General"/>
      <fill>
        <patternFill patternType="solid">
          <bgColor theme="0"/>
        </patternFill>
      </fill>
      <alignment horizontal="center" vertical="bottom" textRotation="0" wrapText="1" shrinkToFit="1" readingOrder="0"/>
      <border>
        <left style="thin"/>
        <right style="thin"/>
        <top style="thin"/>
        <bottom style="thin"/>
      </border>
      <protection hidden="1" locked="0"/>
    </dxf>
    <dxf>
      <font>
        <i val="0"/>
        <u val="none"/>
        <strike val="0"/>
        <sz val="11"/>
        <name val="Times New Roman"/>
        <family val="1"/>
        <color theme="1"/>
      </font>
      <fill>
        <patternFill patternType="solid">
          <bgColor theme="0"/>
        </patternFill>
      </fill>
      <alignment horizontal="center" vertical="bottom" textRotation="0" wrapText="1" shrinkToFit="1" readingOrder="0"/>
      <border>
        <left style="thin"/>
        <right style="thin"/>
        <top style="thin"/>
        <bottom style="thin"/>
      </border>
      <protection hidden="1" locked="0"/>
    </dxf>
    <dxf>
      <font>
        <i val="0"/>
        <u val="none"/>
        <strike val="0"/>
        <sz val="11"/>
        <name val="Times New Roman"/>
        <family val="1"/>
        <color theme="1"/>
      </font>
      <fill>
        <patternFill patternType="solid">
          <bgColor theme="5" tint="0.39998000860214233"/>
        </patternFill>
      </fill>
      <alignment horizontal="center" vertical="bottom" textRotation="0" wrapText="1" shrinkToFit="1" readingOrder="0"/>
      <border>
        <left style="thin"/>
        <right style="thin"/>
        <top style="thin"/>
        <bottom style="thin"/>
      </border>
    </dxf>
    <dxf>
      <font>
        <i val="0"/>
        <u val="none"/>
        <strike val="0"/>
        <sz val="11"/>
        <name val="Times New Roman"/>
        <family val="1"/>
        <color theme="1"/>
      </font>
      <numFmt numFmtId="178" formatCode="@"/>
      <alignment horizontal="general" vertical="center" textRotation="0" wrapText="1" shrinkToFit="1" readingOrder="0"/>
      <border>
        <left style="thin"/>
        <right style="thin"/>
        <top style="thin"/>
        <bottom style="thin"/>
      </border>
    </dxf>
    <dxf>
      <font>
        <i val="0"/>
        <u val="none"/>
        <strike val="0"/>
        <sz val="11"/>
        <name val="Times New Roman"/>
        <family val="1"/>
        <color theme="1"/>
      </font>
      <alignment horizontal="center" vertical="center" textRotation="0" wrapText="1" shrinkToFit="1" readingOrder="0"/>
      <border>
        <left/>
        <right style="thin"/>
        <top style="thin"/>
        <bottom style="thin"/>
      </border>
    </dxf>
    <dxf>
      <border>
        <top style="thin"/>
      </border>
    </dxf>
    <dxf>
      <border>
        <left style="thin"/>
        <right style="thin"/>
        <top style="thin"/>
        <bottom style="thin"/>
      </border>
    </dxf>
    <dxf>
      <font>
        <i val="0"/>
        <u val="none"/>
        <strike val="0"/>
        <sz val="11"/>
        <name val="Times New Roman"/>
        <family val="1"/>
        <color theme="1"/>
      </font>
      <alignment horizontal="general" vertical="bottom" textRotation="0" wrapText="1" shrinkToFit="1" readingOrder="0"/>
    </dxf>
    <dxf>
      <border>
        <bottom style="thin"/>
      </border>
    </dxf>
    <dxf>
      <font>
        <i val="0"/>
        <u val="none"/>
        <strike val="0"/>
        <sz val="11"/>
        <name val="Times New Roman"/>
        <family val="1"/>
        <color theme="1"/>
      </font>
      <alignment horizontal="center" vertical="center" textRotation="0" wrapText="1" shrinkToFit="1" readingOrder="0"/>
      <border>
        <left style="thin"/>
        <right style="thin"/>
        <top/>
        <bottom/>
      </border>
    </dxf>
    <dxf>
      <fill>
        <patternFill patternType="solid">
          <bgColor theme="5" tint="0.7999799847602844"/>
        </patternFill>
      </fill>
      <border>
        <left style="thin"/>
        <right style="thin"/>
        <top style="thin"/>
        <bottom style="thin"/>
      </border>
    </dxf>
    <dxf>
      <fill>
        <patternFill patternType="solid">
          <bgColor theme="4" tint="0.7999799847602844"/>
        </patternFill>
      </fill>
      <border>
        <left style="thin"/>
        <right style="thin"/>
        <top style="thin"/>
        <bottom style="thin"/>
      </border>
    </dxf>
    <dxf>
      <fill>
        <patternFill patternType="solid">
          <bgColor theme="9" tint="-0.24993999302387238"/>
        </patternFill>
      </fill>
      <border>
        <left style="thin">
          <color theme="9" tint="-0.24993999302387238"/>
        </left>
        <right style="thin">
          <color theme="9" tint="-0.24993999302387238"/>
        </right>
        <top style="thin">
          <color theme="9" tint="-0.24993999302387238"/>
        </top>
        <bottom style="thin">
          <color theme="9" tint="-0.24993999302387238"/>
        </bottom>
      </border>
    </dxf>
    <dxf>
      <fill>
        <patternFill patternType="solid">
          <bgColor theme="9" tint="0.7999799847602844"/>
        </patternFill>
      </fill>
      <border>
        <left style="thin"/>
        <right style="thin"/>
        <top style="thin"/>
        <bottom style="thin"/>
      </border>
    </dxf>
    <dxf>
      <fill>
        <patternFill patternType="solid">
          <bgColor theme="9" tint="-0.24993999302387238"/>
        </patternFill>
      </fill>
      <border>
        <left style="thin">
          <color theme="9" tint="-0.24993999302387238"/>
        </left>
        <right style="thin">
          <color theme="9" tint="-0.24993999302387238"/>
        </right>
        <top style="thin">
          <color theme="9" tint="-0.24993999302387238"/>
        </top>
        <bottom style="thin">
          <color theme="9" tint="-0.24993999302387238"/>
        </bottom>
      </border>
    </dxf>
    <dxf>
      <fill>
        <patternFill patternType="solid">
          <bgColor theme="9" tint="0.7999799847602844"/>
        </patternFill>
      </fill>
      <border>
        <left style="thin"/>
        <right style="thin"/>
        <top style="thin"/>
        <bottom style="thin"/>
      </border>
    </dxf>
    <dxf>
      <fill>
        <patternFill patternType="solid">
          <bgColor theme="5" tint="0.7999799847602844"/>
        </patternFill>
      </fill>
      <border>
        <left style="thin"/>
        <right style="thin"/>
        <top style="thin"/>
        <bottom style="thin"/>
      </border>
    </dxf>
    <dxf>
      <fill>
        <patternFill patternType="solid">
          <bgColor theme="4" tint="0.7999799847602844"/>
        </patternFill>
      </fill>
      <border>
        <left style="thin"/>
        <right style="thin"/>
        <top style="thin"/>
        <bottom style="thin"/>
      </border>
    </dxf>
    <dxf>
      <font>
        <i val="0"/>
        <u val="none"/>
        <strike val="0"/>
        <sz val="11"/>
        <name val="Times New Roman"/>
        <family val="1"/>
        <color theme="1"/>
      </font>
      <alignment horizontal="general" vertical="bottom" textRotation="0" wrapText="1" shrinkToFit="1" readingOrder="0"/>
      <border>
        <left style="thin"/>
        <right/>
        <top style="thin"/>
        <bottom style="thin"/>
      </border>
    </dxf>
    <dxf>
      <font>
        <i val="0"/>
        <u val="none"/>
        <strike val="0"/>
        <sz val="11"/>
        <name val="Times New Roman"/>
        <family val="1"/>
        <color theme="1"/>
      </font>
      <numFmt numFmtId="177" formatCode="General"/>
      <fill>
        <patternFill patternType="solid">
          <bgColor theme="4" tint="0.7999799847602844"/>
        </patternFill>
      </fill>
      <alignment horizontal="center" vertical="center" textRotation="0" wrapText="1" shrinkToFit="1" readingOrder="0"/>
      <border>
        <left style="thin"/>
        <right style="thin"/>
        <top style="thin"/>
        <bottom style="thin"/>
      </border>
    </dxf>
    <dxf>
      <font>
        <i val="0"/>
        <u val="none"/>
        <strike val="0"/>
        <sz val="11"/>
        <name val="Times New Roman"/>
        <family val="1"/>
        <color theme="1"/>
      </font>
      <numFmt numFmtId="177" formatCode="General"/>
      <alignment horizontal="center" vertical="center" textRotation="0" wrapText="1" shrinkToFit="1" readingOrder="0"/>
      <border>
        <left style="thin"/>
        <right style="thin"/>
        <top style="thin"/>
        <bottom style="thin"/>
      </border>
    </dxf>
    <dxf>
      <font>
        <i val="0"/>
        <u val="none"/>
        <strike val="0"/>
        <sz val="11"/>
        <name val="Times New Roman"/>
        <family val="1"/>
        <color theme="1"/>
      </font>
      <numFmt numFmtId="177" formatCode="General"/>
      <alignment horizontal="center" vertical="center" textRotation="0" wrapText="1" shrinkToFit="1" readingOrder="0"/>
      <border>
        <left style="thin"/>
        <right style="thin"/>
        <top style="thin"/>
        <bottom style="thin"/>
      </border>
    </dxf>
    <dxf>
      <font>
        <i val="0"/>
        <u val="none"/>
        <strike val="0"/>
        <sz val="11"/>
        <name val="Times New Roman"/>
        <family val="1"/>
        <color theme="1"/>
      </font>
      <fill>
        <patternFill patternType="solid">
          <bgColor rgb="FFFFFF00"/>
        </patternFill>
      </fill>
      <alignment horizontal="center" vertical="center" textRotation="0" wrapText="1" shrinkToFit="1" readingOrder="0"/>
      <border>
        <left style="thin"/>
        <right style="thin"/>
        <top style="thin"/>
        <bottom style="thin"/>
      </border>
    </dxf>
    <dxf>
      <font>
        <i val="0"/>
        <u val="none"/>
        <strike val="0"/>
        <sz val="11"/>
        <name val="Times New Roman"/>
        <family val="1"/>
        <color theme="1"/>
      </font>
      <fill>
        <patternFill patternType="solid">
          <bgColor rgb="FFFFFF00"/>
        </patternFill>
      </fill>
      <alignment horizontal="center" vertical="center" textRotation="0" wrapText="1" shrinkToFit="1" readingOrder="0"/>
      <border>
        <left style="thin"/>
        <right style="thin"/>
        <top style="thin"/>
        <bottom style="thin"/>
      </border>
    </dxf>
    <dxf>
      <font>
        <i val="0"/>
        <u val="none"/>
        <strike val="0"/>
        <sz val="11"/>
        <name val="Times New Roman"/>
        <family val="1"/>
        <color theme="1"/>
      </font>
      <fill>
        <patternFill patternType="solid">
          <bgColor rgb="FFFFFF00"/>
        </patternFill>
      </fill>
      <alignment horizontal="center" vertical="center" textRotation="0" wrapText="1" shrinkToFit="1" readingOrder="0"/>
      <border>
        <left style="thin"/>
        <right style="thin"/>
        <top style="thin"/>
        <bottom style="thin"/>
      </border>
    </dxf>
    <dxf>
      <font>
        <i val="0"/>
        <u val="none"/>
        <strike val="0"/>
        <sz val="11"/>
        <name val="Times New Roman"/>
        <family val="1"/>
        <color theme="1"/>
      </font>
      <fill>
        <patternFill patternType="solid">
          <bgColor theme="0"/>
        </patternFill>
      </fill>
      <alignment horizontal="center" vertical="center" textRotation="0" wrapText="1" shrinkToFit="1" readingOrder="0"/>
      <border>
        <left style="thin"/>
        <right style="thin"/>
        <top style="thin"/>
        <bottom style="thin"/>
      </border>
      <protection hidden="1" locked="0"/>
    </dxf>
    <dxf>
      <font>
        <i val="0"/>
        <u val="none"/>
        <strike val="0"/>
        <sz val="11"/>
        <name val="Times New Roman"/>
        <family val="1"/>
        <color theme="1"/>
      </font>
      <fill>
        <patternFill patternType="solid">
          <bgColor theme="5" tint="0.39998000860214233"/>
        </patternFill>
      </fill>
      <alignment horizontal="center" vertical="center" textRotation="0" wrapText="1" shrinkToFit="1" readingOrder="0"/>
      <border>
        <left style="thin"/>
        <right style="thin"/>
        <top style="thin"/>
        <bottom style="thin"/>
      </border>
    </dxf>
    <dxf>
      <font>
        <i val="0"/>
        <u val="none"/>
        <strike val="0"/>
        <sz val="11"/>
        <name val="Times New Roman"/>
        <family val="1"/>
        <color theme="1"/>
      </font>
      <numFmt numFmtId="178" formatCode="@"/>
      <alignment horizontal="general" vertical="center" textRotation="0" wrapText="1" shrinkToFit="1" readingOrder="0"/>
      <border>
        <left style="thin"/>
        <right style="thin"/>
        <top style="thin"/>
        <bottom style="thin"/>
      </border>
    </dxf>
    <dxf>
      <font>
        <i val="0"/>
        <u val="none"/>
        <strike val="0"/>
        <sz val="11"/>
        <name val="Times New Roman"/>
        <family val="1"/>
        <color theme="1"/>
      </font>
      <alignment horizontal="center" vertical="center" textRotation="0" wrapText="1" shrinkToFit="1" readingOrder="0"/>
      <border>
        <left/>
        <right style="thin"/>
        <top style="thin"/>
        <bottom style="thin"/>
      </border>
    </dxf>
    <dxf>
      <border>
        <top style="thin"/>
      </border>
    </dxf>
    <dxf>
      <border>
        <left style="thin"/>
        <right style="thin"/>
        <top style="thin"/>
        <bottom style="thin"/>
      </border>
    </dxf>
    <dxf>
      <font>
        <i val="0"/>
        <u val="none"/>
        <strike val="0"/>
        <sz val="11"/>
        <name val="Times New Roman"/>
        <family val="1"/>
        <color theme="1"/>
      </font>
      <alignment horizontal="general" vertical="bottom" textRotation="0" wrapText="1" shrinkToFit="1" readingOrder="0"/>
    </dxf>
    <dxf>
      <border>
        <bottom style="thin"/>
      </border>
    </dxf>
    <dxf>
      <font>
        <i val="0"/>
        <u val="none"/>
        <strike val="0"/>
        <sz val="11"/>
        <name val="Times New Roman"/>
        <family val="1"/>
        <color theme="1"/>
      </font>
      <alignment horizontal="center" vertical="center" textRotation="0" wrapText="1" shrinkToFit="1" readingOrder="0"/>
      <border>
        <left style="thin"/>
        <right style="thin"/>
        <top/>
        <bottom/>
      </border>
    </dxf>
    <dxf>
      <fill>
        <patternFill patternType="solid">
          <bgColor theme="5" tint="0.7999799847602844"/>
        </patternFill>
      </fill>
      <border>
        <left style="thin"/>
        <right style="thin"/>
        <top style="thin"/>
        <bottom style="thin"/>
      </border>
    </dxf>
    <dxf>
      <fill>
        <patternFill patternType="solid">
          <bgColor theme="4" tint="0.7999799847602844"/>
        </patternFill>
      </fill>
      <border>
        <left style="thin"/>
        <right style="thin"/>
        <top style="thin"/>
        <bottom style="thin"/>
      </border>
    </dxf>
    <dxf>
      <fill>
        <patternFill patternType="solid">
          <bgColor theme="9" tint="-0.24993999302387238"/>
        </patternFill>
      </fill>
      <border>
        <left style="thin">
          <color theme="9" tint="-0.24993999302387238"/>
        </left>
        <right style="thin">
          <color theme="9" tint="-0.24993999302387238"/>
        </right>
        <top style="thin">
          <color theme="9" tint="-0.24993999302387238"/>
        </top>
        <bottom style="thin">
          <color theme="9" tint="-0.24993999302387238"/>
        </bottom>
      </border>
    </dxf>
    <dxf>
      <fill>
        <patternFill patternType="solid">
          <bgColor theme="9" tint="0.7999799847602844"/>
        </patternFill>
      </fill>
      <border>
        <left style="thin"/>
        <right style="thin"/>
        <top style="thin"/>
        <bottom style="thin"/>
      </border>
    </dxf>
    <dxf>
      <fill>
        <patternFill patternType="solid">
          <bgColor theme="9" tint="-0.24993999302387238"/>
        </patternFill>
      </fill>
      <border>
        <left style="thin">
          <color theme="9" tint="-0.24993999302387238"/>
        </left>
        <right style="thin">
          <color theme="9" tint="-0.24993999302387238"/>
        </right>
        <top style="thin">
          <color theme="9" tint="-0.24993999302387238"/>
        </top>
        <bottom style="thin">
          <color theme="9" tint="-0.24993999302387238"/>
        </bottom>
      </border>
    </dxf>
    <dxf>
      <fill>
        <patternFill patternType="solid">
          <bgColor theme="9" tint="0.7999799847602844"/>
        </patternFill>
      </fill>
      <border>
        <left style="thin"/>
        <right style="thin"/>
        <top style="thin"/>
        <bottom style="thin"/>
      </border>
    </dxf>
    <dxf>
      <fill>
        <patternFill patternType="solid">
          <bgColor theme="5" tint="0.7999799847602844"/>
        </patternFill>
      </fill>
      <border>
        <left style="thin"/>
        <right style="thin"/>
        <top style="thin"/>
        <bottom style="thin"/>
      </border>
    </dxf>
    <dxf>
      <fill>
        <patternFill patternType="solid">
          <bgColor theme="4" tint="0.7999799847602844"/>
        </patternFill>
      </fill>
      <border>
        <left style="thin"/>
        <right style="thin"/>
        <top style="thin"/>
        <bottom style="thin"/>
      </border>
    </dxf>
    <dxf>
      <font>
        <i val="0"/>
        <u val="none"/>
        <strike val="0"/>
        <sz val="11"/>
        <name val="Times New Roman"/>
        <family val="1"/>
        <color theme="1"/>
      </font>
      <fill>
        <patternFill patternType="solid">
          <bgColor theme="4" tint="0.7999799847602844"/>
        </patternFill>
      </fill>
      <alignment horizontal="general" vertical="bottom" textRotation="0" wrapText="1" shrinkToFit="1" readingOrder="0"/>
      <border>
        <left style="thin"/>
        <right/>
        <top style="thin"/>
        <bottom style="thin"/>
      </border>
      <protection hidden="1" locked="0"/>
    </dxf>
    <dxf>
      <font>
        <i val="0"/>
        <u val="none"/>
        <strike val="0"/>
        <sz val="11"/>
        <name val="Times New Roman"/>
        <family val="1"/>
        <color theme="1"/>
      </font>
      <numFmt numFmtId="177" formatCode="General"/>
      <alignment horizontal="center" vertical="center" textRotation="0" wrapText="1" shrinkToFit="1" readingOrder="0"/>
      <border>
        <left style="thin"/>
        <right style="thin"/>
        <top style="thin"/>
        <bottom style="thin"/>
      </border>
      <protection hidden="1" locked="0"/>
    </dxf>
    <dxf>
      <font>
        <i val="0"/>
        <u val="none"/>
        <strike val="0"/>
        <sz val="11"/>
        <name val="Times New Roman"/>
        <family val="1"/>
        <color theme="1"/>
      </font>
      <numFmt numFmtId="177" formatCode="General"/>
      <alignment horizontal="center" vertical="center" textRotation="0" wrapText="1" shrinkToFit="1" readingOrder="0"/>
      <border>
        <left style="thin"/>
        <right style="thin"/>
        <top style="thin"/>
        <bottom style="thin"/>
      </border>
      <protection hidden="1" locked="0"/>
    </dxf>
    <dxf>
      <font>
        <i val="0"/>
        <u val="none"/>
        <strike val="0"/>
        <sz val="11"/>
        <name val="Times New Roman"/>
        <family val="1"/>
        <color theme="1"/>
      </font>
      <fill>
        <patternFill patternType="solid">
          <bgColor rgb="FFFFFF00"/>
        </patternFill>
      </fill>
      <alignment horizontal="center" vertical="center" textRotation="0" wrapText="1" shrinkToFit="1" readingOrder="0"/>
      <border>
        <left style="thin"/>
        <right style="thin"/>
        <top style="thin"/>
        <bottom style="thin"/>
      </border>
      <protection hidden="1" locked="0"/>
    </dxf>
    <dxf>
      <font>
        <i val="0"/>
        <u val="none"/>
        <strike val="0"/>
        <sz val="11"/>
        <name val="Times New Roman"/>
        <family val="1"/>
        <color theme="1"/>
      </font>
      <numFmt numFmtId="177" formatCode="General"/>
      <fill>
        <patternFill patternType="solid">
          <bgColor rgb="FFFFFF00"/>
        </patternFill>
      </fill>
      <alignment horizontal="center" vertical="center" textRotation="0" wrapText="1" shrinkToFit="1" readingOrder="0"/>
      <border>
        <left style="thin"/>
        <right style="thin"/>
        <top style="thin"/>
        <bottom style="thin"/>
      </border>
      <protection hidden="1" locked="0"/>
    </dxf>
    <dxf>
      <font>
        <i val="0"/>
        <u val="none"/>
        <strike val="0"/>
        <sz val="11"/>
        <name val="Times New Roman"/>
        <family val="1"/>
        <color theme="1"/>
      </font>
      <fill>
        <patternFill patternType="solid">
          <bgColor rgb="FFFFFF00"/>
        </patternFill>
      </fill>
      <alignment horizontal="center" vertical="center" textRotation="0" wrapText="1" shrinkToFit="1" readingOrder="0"/>
      <border>
        <left style="thin"/>
        <right style="thin"/>
        <top style="thin"/>
        <bottom style="thin"/>
      </border>
      <protection hidden="1" locked="0"/>
    </dxf>
    <dxf>
      <font>
        <i val="0"/>
        <u val="none"/>
        <strike val="0"/>
        <sz val="11"/>
        <name val="Times New Roman"/>
        <family val="1"/>
        <color theme="1"/>
      </font>
      <fill>
        <patternFill patternType="solid">
          <bgColor rgb="FFFFFF00"/>
        </patternFill>
      </fill>
      <alignment horizontal="center" vertical="center" textRotation="0" wrapText="1" shrinkToFit="1" readingOrder="0"/>
      <border>
        <left style="thin"/>
        <right style="thin"/>
        <top style="thin"/>
        <bottom style="thin"/>
      </border>
      <protection hidden="1" locked="0"/>
    </dxf>
    <dxf>
      <font>
        <i val="0"/>
        <u val="none"/>
        <strike val="0"/>
        <sz val="11"/>
        <name val="Times New Roman"/>
        <family val="1"/>
        <color theme="1"/>
      </font>
      <fill>
        <patternFill patternType="solid">
          <bgColor theme="0"/>
        </patternFill>
      </fill>
      <alignment horizontal="center" vertical="center" textRotation="0" wrapText="1" shrinkToFit="1" readingOrder="0"/>
      <border>
        <left style="thin"/>
        <right style="thin"/>
        <top style="thin"/>
        <bottom style="thin"/>
      </border>
      <protection hidden="1" locked="0"/>
    </dxf>
    <dxf>
      <font>
        <i val="0"/>
        <u val="none"/>
        <strike val="0"/>
        <sz val="11"/>
        <name val="Times New Roman"/>
        <family val="1"/>
        <color theme="1"/>
      </font>
      <fill>
        <patternFill patternType="solid">
          <bgColor theme="5" tint="0.39998000860214233"/>
        </patternFill>
      </fill>
      <alignment horizontal="center" vertical="center" textRotation="0" wrapText="1" shrinkToFit="1" readingOrder="0"/>
      <border>
        <left style="thin"/>
        <right style="thin"/>
        <top style="thin"/>
        <bottom style="thin"/>
      </border>
      <protection hidden="1" locked="0"/>
    </dxf>
    <dxf>
      <font>
        <i val="0"/>
        <u val="none"/>
        <strike val="0"/>
        <sz val="11"/>
        <name val="Times New Roman"/>
        <family val="1"/>
        <color theme="1"/>
      </font>
      <numFmt numFmtId="178" formatCode="@"/>
      <alignment horizontal="general" vertical="center" textRotation="0" wrapText="1" shrinkToFit="1" readingOrder="0"/>
      <border>
        <left style="thin"/>
        <right style="thin"/>
        <top style="thin"/>
        <bottom style="thin"/>
      </border>
      <protection hidden="1" locked="0"/>
    </dxf>
    <dxf>
      <font>
        <i val="0"/>
        <u val="none"/>
        <strike val="0"/>
        <sz val="11"/>
        <name val="Times New Roman"/>
        <family val="1"/>
        <color theme="1"/>
      </font>
      <alignment horizontal="center" vertical="center" textRotation="0" wrapText="1" shrinkToFit="1" readingOrder="0"/>
      <border>
        <left/>
        <right style="thin"/>
        <top style="thin"/>
        <bottom style="thin"/>
      </border>
      <protection hidden="1" locked="0"/>
    </dxf>
    <dxf>
      <border>
        <top style="thin"/>
      </border>
    </dxf>
    <dxf>
      <border>
        <left style="thin"/>
        <right style="thin"/>
        <top style="thin"/>
        <bottom style="thin"/>
      </border>
    </dxf>
    <dxf>
      <font>
        <i val="0"/>
        <u val="none"/>
        <strike val="0"/>
        <sz val="11"/>
        <name val="Times New Roman"/>
        <family val="1"/>
        <color theme="1"/>
      </font>
      <alignment horizontal="general" vertical="bottom" textRotation="0" wrapText="1" shrinkToFit="1" readingOrder="0"/>
      <protection hidden="1" locked="0"/>
    </dxf>
    <dxf>
      <border>
        <bottom style="thin"/>
      </border>
    </dxf>
    <dxf>
      <font>
        <i val="0"/>
        <u val="none"/>
        <strike val="0"/>
        <sz val="11"/>
        <name val="Times New Roman"/>
        <family val="1"/>
        <color theme="1"/>
      </font>
      <alignment horizontal="center" vertical="center" textRotation="0" wrapText="1" shrinkToFit="1" readingOrder="0"/>
      <border>
        <left style="thin"/>
        <right style="thin"/>
        <top/>
        <bottom/>
      </border>
    </dxf>
    <dxf>
      <fill>
        <patternFill patternType="solid">
          <bgColor theme="5" tint="0.7999799847602844"/>
        </patternFill>
      </fill>
      <border>
        <left style="thin"/>
        <right style="thin"/>
        <top style="thin"/>
        <bottom style="thin"/>
      </border>
    </dxf>
    <dxf>
      <fill>
        <patternFill patternType="solid">
          <bgColor theme="4" tint="0.7999799847602844"/>
        </patternFill>
      </fill>
      <border>
        <left style="thin"/>
        <right style="thin"/>
        <top style="thin"/>
        <bottom style="thin"/>
      </border>
    </dxf>
    <dxf>
      <fill>
        <patternFill patternType="solid">
          <bgColor theme="9" tint="-0.24993999302387238"/>
        </patternFill>
      </fill>
      <border>
        <left style="thin">
          <color theme="9" tint="-0.24993999302387238"/>
        </left>
        <right style="thin">
          <color theme="9" tint="-0.24993999302387238"/>
        </right>
        <top style="thin">
          <color theme="9" tint="-0.24993999302387238"/>
        </top>
        <bottom style="thin">
          <color theme="9" tint="-0.24993999302387238"/>
        </bottom>
      </border>
    </dxf>
    <dxf>
      <fill>
        <patternFill patternType="solid">
          <bgColor theme="9" tint="0.7999799847602844"/>
        </patternFill>
      </fill>
      <border>
        <left style="thin"/>
        <right style="thin"/>
        <top style="thin"/>
        <bottom style="thin"/>
      </border>
    </dxf>
    <dxf>
      <fill>
        <patternFill patternType="solid">
          <bgColor theme="9" tint="-0.24993999302387238"/>
        </patternFill>
      </fill>
      <border>
        <left style="thin">
          <color theme="9" tint="-0.24993999302387238"/>
        </left>
        <right style="thin">
          <color theme="9" tint="-0.24993999302387238"/>
        </right>
        <top style="thin">
          <color theme="9" tint="-0.24993999302387238"/>
        </top>
        <bottom style="thin">
          <color theme="9" tint="-0.24993999302387238"/>
        </bottom>
      </border>
    </dxf>
    <dxf>
      <fill>
        <patternFill patternType="solid">
          <bgColor theme="9" tint="0.7999799847602844"/>
        </patternFill>
      </fill>
      <border>
        <left style="thin"/>
        <right style="thin"/>
        <top style="thin"/>
        <bottom style="thin"/>
      </border>
    </dxf>
    <dxf>
      <fill>
        <patternFill patternType="solid">
          <bgColor theme="5" tint="0.7999799847602844"/>
        </patternFill>
      </fill>
      <border>
        <left style="thin"/>
        <right style="thin"/>
        <top style="thin"/>
        <bottom style="thin"/>
      </border>
    </dxf>
    <dxf>
      <fill>
        <patternFill patternType="solid">
          <bgColor theme="4" tint="0.7999799847602844"/>
        </patternFill>
      </fill>
      <border>
        <left style="thin"/>
        <right style="thin"/>
        <top style="thin"/>
        <bottom style="thin"/>
      </border>
    </dxf>
    <dxf>
      <font>
        <i val="0"/>
        <u val="none"/>
        <strike val="0"/>
        <sz val="11"/>
        <name val="Times New Roman"/>
        <family val="1"/>
        <color theme="1"/>
      </font>
      <alignment horizontal="general" vertical="bottom" textRotation="0" wrapText="1" shrinkToFit="1" readingOrder="0"/>
      <border>
        <left style="thin"/>
        <right/>
        <top style="thin"/>
        <bottom style="thin"/>
      </border>
      <protection hidden="1" locked="0"/>
    </dxf>
    <dxf>
      <font>
        <i val="0"/>
        <u val="none"/>
        <strike val="0"/>
        <sz val="11"/>
        <name val="Times New Roman"/>
        <family val="1"/>
        <color theme="1"/>
      </font>
      <numFmt numFmtId="177" formatCode="General"/>
      <alignment horizontal="center" vertical="center" textRotation="0" wrapText="1" shrinkToFit="1" readingOrder="0"/>
      <border>
        <left style="thin"/>
        <right style="thin"/>
        <top style="thin"/>
        <bottom style="thin"/>
      </border>
      <protection hidden="1" locked="0"/>
    </dxf>
    <dxf>
      <font>
        <i val="0"/>
        <u val="none"/>
        <strike val="0"/>
        <sz val="11"/>
        <name val="Times New Roman"/>
        <family val="1"/>
        <color theme="1"/>
      </font>
      <numFmt numFmtId="177" formatCode="General"/>
      <fill>
        <patternFill patternType="solid">
          <bgColor theme="4" tint="0.7999799847602844"/>
        </patternFill>
      </fill>
      <alignment horizontal="center" vertical="center" textRotation="0" wrapText="1" shrinkToFit="1" readingOrder="0"/>
      <border>
        <left style="thin"/>
        <right style="thin"/>
        <top style="thin"/>
        <bottom style="thin"/>
      </border>
      <protection hidden="1" locked="0"/>
    </dxf>
    <dxf>
      <font>
        <i val="0"/>
        <u val="none"/>
        <strike val="0"/>
        <sz val="11"/>
        <name val="Times New Roman"/>
        <family val="1"/>
        <color theme="1"/>
      </font>
      <alignment horizontal="center" vertical="center" textRotation="0" wrapText="1" shrinkToFit="1" readingOrder="0"/>
      <border>
        <left style="thin"/>
        <right style="thin"/>
        <top style="thin"/>
        <bottom style="thin"/>
      </border>
      <protection hidden="1" locked="0"/>
    </dxf>
    <dxf>
      <font>
        <i val="0"/>
        <u val="none"/>
        <strike val="0"/>
        <sz val="11"/>
        <name val="Times New Roman"/>
        <family val="1"/>
        <color theme="1"/>
      </font>
      <numFmt numFmtId="177" formatCode="General"/>
      <alignment horizontal="center" vertical="center" textRotation="0" wrapText="1" shrinkToFit="1" readingOrder="0"/>
      <border>
        <left style="thin"/>
        <right style="thin"/>
        <top style="thin"/>
        <bottom style="thin"/>
      </border>
      <protection hidden="1" locked="0"/>
    </dxf>
    <dxf>
      <font>
        <i val="0"/>
        <u val="none"/>
        <strike val="0"/>
        <sz val="11"/>
        <name val="Times New Roman"/>
        <family val="1"/>
        <color theme="1"/>
      </font>
      <fill>
        <patternFill patternType="solid">
          <bgColor rgb="FFFFFF00"/>
        </patternFill>
      </fill>
      <alignment horizontal="center" vertical="center" textRotation="0" wrapText="1" shrinkToFit="1" readingOrder="0"/>
      <border>
        <left style="thin"/>
        <right style="thin"/>
        <top style="thin"/>
        <bottom style="thin"/>
      </border>
      <protection hidden="1" locked="0"/>
    </dxf>
    <dxf>
      <font>
        <i val="0"/>
        <u val="none"/>
        <strike val="0"/>
        <sz val="11"/>
        <name val="Times New Roman"/>
        <family val="1"/>
        <color theme="1"/>
      </font>
      <fill>
        <patternFill patternType="solid">
          <bgColor rgb="FFFFFF00"/>
        </patternFill>
      </fill>
      <alignment horizontal="center" vertical="center" textRotation="0" wrapText="1" shrinkToFit="1" readingOrder="0"/>
      <border>
        <left style="thin"/>
        <right style="thin"/>
        <top style="thin"/>
        <bottom style="thin"/>
      </border>
      <protection hidden="1" locked="0"/>
    </dxf>
    <dxf>
      <font>
        <i val="0"/>
        <u val="none"/>
        <strike val="0"/>
        <sz val="11"/>
        <name val="Times New Roman"/>
        <family val="1"/>
        <color theme="1"/>
      </font>
      <fill>
        <patternFill patternType="solid">
          <bgColor theme="0"/>
        </patternFill>
      </fill>
      <alignment horizontal="center" vertical="center" textRotation="0" wrapText="1" shrinkToFit="1" readingOrder="0"/>
      <border>
        <left style="thin"/>
        <right style="thin"/>
        <top style="thin"/>
        <bottom style="thin"/>
      </border>
      <protection hidden="1" locked="0"/>
    </dxf>
    <dxf>
      <font>
        <i val="0"/>
        <u val="none"/>
        <strike val="0"/>
        <sz val="11"/>
        <name val="Times New Roman"/>
        <family val="1"/>
        <color theme="1"/>
      </font>
      <fill>
        <patternFill patternType="solid">
          <bgColor theme="5" tint="0.39998000860214233"/>
        </patternFill>
      </fill>
      <alignment horizontal="center" vertical="center" textRotation="0" wrapText="1" shrinkToFit="1" readingOrder="0"/>
      <border>
        <left style="thin"/>
        <right style="thin"/>
        <top style="thin"/>
        <bottom style="thin"/>
      </border>
      <protection hidden="1" locked="0"/>
    </dxf>
    <dxf>
      <font>
        <i val="0"/>
        <u val="none"/>
        <strike val="0"/>
        <sz val="11"/>
        <name val="Times New Roman"/>
        <family val="1"/>
        <color theme="1"/>
      </font>
      <numFmt numFmtId="178" formatCode="@"/>
      <alignment horizontal="general" vertical="center" textRotation="0" wrapText="1" shrinkToFit="1" readingOrder="0"/>
      <border>
        <left style="thin"/>
        <right style="thin"/>
        <top style="thin"/>
        <bottom style="thin"/>
      </border>
      <protection hidden="1" locked="0"/>
    </dxf>
    <dxf>
      <font>
        <i val="0"/>
        <u val="none"/>
        <strike val="0"/>
        <sz val="11"/>
        <name val="Times New Roman"/>
        <family val="1"/>
        <color theme="1"/>
      </font>
      <alignment horizontal="center" vertical="center" textRotation="0" wrapText="1" shrinkToFit="1" readingOrder="0"/>
      <border>
        <left/>
        <right style="thin"/>
        <top style="thin"/>
        <bottom style="thin"/>
      </border>
      <protection hidden="1" locked="0"/>
    </dxf>
    <dxf>
      <border>
        <top style="thin"/>
      </border>
    </dxf>
    <dxf>
      <border>
        <left style="thin"/>
        <right style="thin"/>
        <top style="thin"/>
        <bottom style="thin"/>
      </border>
    </dxf>
    <dxf>
      <font>
        <i val="0"/>
        <u val="none"/>
        <strike val="0"/>
        <sz val="11"/>
        <name val="Times New Roman"/>
        <family val="1"/>
        <color theme="1"/>
      </font>
      <alignment horizontal="general" vertical="bottom" textRotation="0" wrapText="1" shrinkToFit="1" readingOrder="0"/>
      <protection hidden="1" locked="0"/>
    </dxf>
    <dxf>
      <border>
        <bottom style="thin"/>
      </border>
    </dxf>
    <dxf>
      <font>
        <i val="0"/>
        <u val="none"/>
        <strike val="0"/>
        <sz val="11"/>
        <name val="Times New Roman"/>
        <family val="1"/>
        <color theme="1"/>
      </font>
      <alignment horizontal="center" vertical="center" textRotation="0" wrapText="1" shrinkToFit="1" readingOrder="0"/>
      <border>
        <left style="thin"/>
        <right style="thin"/>
        <top/>
        <bottom/>
      </border>
    </dxf>
    <dxf>
      <fill>
        <patternFill patternType="solid">
          <bgColor theme="5" tint="0.7999799847602844"/>
        </patternFill>
      </fill>
      <border>
        <left style="thin"/>
        <right style="thin"/>
        <top style="thin"/>
        <bottom style="thin"/>
      </border>
    </dxf>
    <dxf>
      <fill>
        <patternFill patternType="solid">
          <bgColor theme="4" tint="0.7999799847602844"/>
        </patternFill>
      </fill>
      <border>
        <left style="thin"/>
        <right style="thin"/>
        <top style="thin"/>
        <bottom style="thin"/>
      </border>
    </dxf>
    <dxf>
      <fill>
        <patternFill patternType="solid">
          <bgColor theme="9" tint="-0.24993999302387238"/>
        </patternFill>
      </fill>
      <border>
        <left style="thin">
          <color theme="9" tint="-0.24993999302387238"/>
        </left>
        <right style="thin">
          <color theme="9" tint="-0.24993999302387238"/>
        </right>
        <top style="thin">
          <color theme="9" tint="-0.24993999302387238"/>
        </top>
        <bottom style="thin">
          <color theme="9" tint="-0.24993999302387238"/>
        </bottom>
      </border>
    </dxf>
    <dxf>
      <fill>
        <patternFill patternType="solid">
          <bgColor theme="9" tint="0.7999799847602844"/>
        </patternFill>
      </fill>
      <border>
        <left style="thin"/>
        <right style="thin"/>
        <top style="thin"/>
        <bottom style="thin"/>
      </border>
    </dxf>
    <dxf>
      <fill>
        <patternFill patternType="solid">
          <bgColor theme="9" tint="-0.24993999302387238"/>
        </patternFill>
      </fill>
      <border>
        <left style="thin">
          <color theme="9" tint="-0.24993999302387238"/>
        </left>
        <right style="thin">
          <color theme="9" tint="-0.24993999302387238"/>
        </right>
        <top style="thin">
          <color theme="9" tint="-0.24993999302387238"/>
        </top>
        <bottom style="thin">
          <color theme="9" tint="-0.24993999302387238"/>
        </bottom>
      </border>
    </dxf>
    <dxf>
      <fill>
        <patternFill patternType="solid">
          <bgColor theme="9" tint="0.7999799847602844"/>
        </patternFill>
      </fill>
      <border>
        <left style="thin"/>
        <right style="thin"/>
        <top style="thin"/>
        <bottom style="thin"/>
      </border>
    </dxf>
    <dxf>
      <fill>
        <patternFill patternType="solid">
          <bgColor theme="5" tint="0.7999799847602844"/>
        </patternFill>
      </fill>
      <border>
        <left style="thin"/>
        <right style="thin"/>
        <top style="thin"/>
        <bottom style="thin"/>
      </border>
    </dxf>
    <dxf>
      <fill>
        <patternFill patternType="solid">
          <bgColor theme="4" tint="0.7999799847602844"/>
        </patternFill>
      </fill>
      <border>
        <left style="thin"/>
        <right style="thin"/>
        <top style="thin"/>
        <bottom style="thin"/>
      </border>
    </dxf>
    <dxf>
      <font>
        <i val="0"/>
        <strike val="0"/>
        <sz val="11"/>
        <name val="Times New Roman"/>
        <family val="1"/>
        <color theme="1"/>
      </font>
      <alignment horizontal="general" vertical="bottom" textRotation="0" wrapText="1" shrinkToFit="1" readingOrder="0"/>
      <border>
        <left style="thin"/>
        <right/>
        <top style="thin"/>
        <bottom style="thin"/>
      </border>
    </dxf>
    <dxf>
      <font>
        <i val="0"/>
        <strike val="0"/>
        <sz val="11"/>
        <name val="Times New Roman"/>
        <family val="1"/>
        <color theme="1"/>
      </font>
      <numFmt numFmtId="177" formatCode="General"/>
      <fill>
        <patternFill patternType="solid">
          <bgColor theme="4" tint="0.7999799847602844"/>
        </patternFill>
      </fill>
      <alignment horizontal="center" vertical="center" textRotation="0" wrapText="1" shrinkToFit="1" readingOrder="0"/>
      <border>
        <left style="thin"/>
        <right style="thin"/>
        <top style="thin"/>
        <bottom style="thin"/>
      </border>
    </dxf>
    <dxf>
      <font>
        <i val="0"/>
        <strike val="0"/>
        <sz val="11"/>
        <name val="Times New Roman"/>
        <family val="1"/>
        <color theme="1"/>
      </font>
      <numFmt numFmtId="177" formatCode="General"/>
      <alignment horizontal="center" vertical="center" textRotation="0" wrapText="1" shrinkToFit="1" readingOrder="0"/>
      <border>
        <left style="thin"/>
        <right style="thin"/>
        <top style="thin"/>
        <bottom style="thin"/>
      </border>
    </dxf>
    <dxf>
      <font>
        <i val="0"/>
        <strike val="0"/>
        <sz val="11"/>
        <name val="Times New Roman"/>
        <family val="1"/>
        <color theme="1"/>
      </font>
      <numFmt numFmtId="177" formatCode="General"/>
      <alignment horizontal="center" vertical="center" textRotation="0" wrapText="1" shrinkToFit="1" readingOrder="0"/>
      <border>
        <left style="thin"/>
        <right style="thin"/>
        <top style="thin"/>
        <bottom style="thin"/>
      </border>
    </dxf>
    <dxf>
      <font>
        <i val="0"/>
        <strike val="0"/>
        <sz val="11"/>
        <name val="Times New Roman"/>
        <family val="1"/>
        <color theme="1"/>
      </font>
      <fill>
        <patternFill patternType="solid">
          <bgColor rgb="FFFFFF00"/>
        </patternFill>
      </fill>
      <alignment horizontal="center" vertical="center" textRotation="0" wrapText="1" shrinkToFit="1" readingOrder="0"/>
      <border>
        <left style="thin"/>
        <right style="thin"/>
        <top style="thin"/>
        <bottom style="thin"/>
      </border>
    </dxf>
    <dxf>
      <font>
        <i val="0"/>
        <strike val="0"/>
        <sz val="11"/>
        <name val="Times New Roman"/>
        <family val="1"/>
        <color theme="1"/>
      </font>
      <fill>
        <patternFill patternType="solid">
          <bgColor rgb="FFFFFF00"/>
        </patternFill>
      </fill>
      <alignment horizontal="center" vertical="center" textRotation="0" wrapText="1" shrinkToFit="1" readingOrder="0"/>
      <border>
        <left style="thin"/>
        <right style="thin"/>
        <top style="thin"/>
        <bottom style="thin"/>
      </border>
    </dxf>
    <dxf>
      <font>
        <i val="0"/>
        <strike val="0"/>
        <sz val="11"/>
        <name val="Times New Roman"/>
        <family val="1"/>
        <color theme="1"/>
      </font>
      <fill>
        <patternFill patternType="solid">
          <bgColor rgb="FFFFFF00"/>
        </patternFill>
      </fill>
      <alignment horizontal="center" vertical="center" textRotation="0" wrapText="1" shrinkToFit="1" readingOrder="0"/>
      <border>
        <left style="thin"/>
        <right style="thin"/>
        <top style="thin"/>
        <bottom style="thin"/>
      </border>
    </dxf>
    <dxf>
      <font>
        <i val="0"/>
        <strike val="0"/>
        <sz val="11"/>
        <name val="Times New Roman"/>
        <family val="1"/>
        <color theme="1"/>
      </font>
      <fill>
        <patternFill patternType="solid">
          <bgColor theme="0"/>
        </patternFill>
      </fill>
      <alignment horizontal="center" vertical="center" textRotation="0" wrapText="1" shrinkToFit="1" readingOrder="0"/>
      <border>
        <left style="thin"/>
        <right style="thin"/>
        <top style="thin"/>
        <bottom style="thin"/>
      </border>
      <protection hidden="1" locked="0"/>
    </dxf>
    <dxf>
      <font>
        <i val="0"/>
        <strike val="0"/>
        <sz val="11"/>
        <name val="Times New Roman"/>
        <family val="1"/>
        <color theme="1"/>
      </font>
      <fill>
        <patternFill patternType="solid">
          <bgColor theme="5" tint="0.39998000860214233"/>
        </patternFill>
      </fill>
      <alignment horizontal="center" vertical="center" textRotation="0" wrapText="1" shrinkToFit="1" readingOrder="0"/>
      <border>
        <left style="thin"/>
        <right style="thin"/>
        <top style="thin"/>
        <bottom style="thin"/>
      </border>
    </dxf>
    <dxf>
      <font>
        <i val="0"/>
        <strike val="0"/>
        <sz val="11"/>
        <name val="Times New Roman"/>
        <family val="1"/>
        <color theme="1"/>
      </font>
      <numFmt numFmtId="178" formatCode="@"/>
      <alignment horizontal="general" vertical="center" textRotation="0" wrapText="1" shrinkToFit="1" readingOrder="0"/>
      <border>
        <left style="thin"/>
        <right style="thin"/>
        <top style="thin"/>
        <bottom style="thin"/>
      </border>
    </dxf>
    <dxf>
      <font>
        <i val="0"/>
        <strike val="0"/>
        <sz val="11"/>
        <name val="Times New Roman"/>
        <family val="1"/>
        <color theme="1"/>
      </font>
      <alignment horizontal="center" vertical="center" textRotation="0" wrapText="1" shrinkToFit="1" readingOrder="0"/>
      <border>
        <left/>
        <right style="thin"/>
        <top style="thin"/>
        <bottom style="thin"/>
      </border>
    </dxf>
    <dxf>
      <border>
        <top style="thin"/>
      </border>
    </dxf>
    <dxf>
      <border>
        <left style="thin"/>
        <right style="thin"/>
        <top style="thin"/>
        <bottom style="thin"/>
      </border>
    </dxf>
    <dxf>
      <font>
        <i val="0"/>
        <strike val="0"/>
        <sz val="11"/>
        <name val="Times New Roman"/>
        <family val="1"/>
        <color theme="1"/>
      </font>
      <alignment horizontal="general" vertical="bottom" textRotation="0" wrapText="1" shrinkToFit="1" readingOrder="0"/>
    </dxf>
    <dxf>
      <border>
        <bottom style="thin"/>
      </border>
    </dxf>
    <dxf>
      <font>
        <i val="0"/>
        <strike val="0"/>
        <sz val="11"/>
        <name val="Times New Roman"/>
        <family val="1"/>
        <color theme="1"/>
      </font>
      <alignment horizontal="center" vertical="center" textRotation="0" wrapText="1" shrinkToFit="1" readingOrder="0"/>
      <border>
        <left style="thin"/>
        <right style="thin"/>
        <top/>
        <bottom/>
      </border>
    </dxf>
    <dxf>
      <fill>
        <patternFill patternType="solid">
          <bgColor theme="5" tint="0.7999799847602844"/>
        </patternFill>
      </fill>
      <border>
        <left style="thin"/>
        <right style="thin"/>
        <top style="thin"/>
        <bottom style="thin"/>
      </border>
    </dxf>
    <dxf>
      <fill>
        <patternFill patternType="solid">
          <bgColor theme="4" tint="0.7999799847602844"/>
        </patternFill>
      </fill>
      <border>
        <left style="thin"/>
        <right style="thin"/>
        <top style="thin"/>
        <bottom style="thin"/>
      </border>
    </dxf>
    <dxf>
      <fill>
        <patternFill patternType="solid">
          <bgColor theme="9" tint="-0.24993999302387238"/>
        </patternFill>
      </fill>
      <border>
        <left style="thin">
          <color theme="9" tint="-0.24993999302387238"/>
        </left>
        <right style="thin">
          <color theme="9" tint="-0.24993999302387238"/>
        </right>
        <top style="thin">
          <color theme="9" tint="-0.24993999302387238"/>
        </top>
        <bottom style="thin">
          <color theme="9" tint="-0.24993999302387238"/>
        </bottom>
      </border>
    </dxf>
    <dxf>
      <fill>
        <patternFill patternType="solid">
          <bgColor theme="9" tint="0.7999799847602844"/>
        </patternFill>
      </fill>
      <border>
        <left style="thin"/>
        <right style="thin"/>
        <top style="thin"/>
        <bottom style="thin"/>
      </border>
    </dxf>
    <dxf>
      <fill>
        <patternFill patternType="solid">
          <bgColor theme="9" tint="-0.24993999302387238"/>
        </patternFill>
      </fill>
      <border>
        <left style="thin">
          <color theme="9" tint="-0.24993999302387238"/>
        </left>
        <right style="thin">
          <color theme="9" tint="-0.24993999302387238"/>
        </right>
        <top style="thin">
          <color theme="9" tint="-0.24993999302387238"/>
        </top>
        <bottom style="thin">
          <color theme="9" tint="-0.24993999302387238"/>
        </bottom>
      </border>
    </dxf>
    <dxf>
      <fill>
        <patternFill patternType="solid">
          <bgColor theme="9" tint="0.7999799847602844"/>
        </patternFill>
      </fill>
      <border>
        <left style="thin"/>
        <right style="thin"/>
        <top style="thin"/>
        <bottom style="thin"/>
      </border>
    </dxf>
    <dxf>
      <fill>
        <patternFill patternType="solid">
          <bgColor theme="5" tint="0.7999799847602844"/>
        </patternFill>
      </fill>
      <border>
        <left style="thin"/>
        <right style="thin"/>
        <top style="thin"/>
        <bottom style="thin"/>
      </border>
    </dxf>
    <dxf>
      <fill>
        <patternFill patternType="solid">
          <bgColor theme="4" tint="0.7999799847602844"/>
        </patternFill>
      </fill>
      <border>
        <left style="thin"/>
        <right style="thin"/>
        <top style="thin"/>
        <bottom style="thin"/>
      </border>
    </dxf>
    <dxf>
      <font>
        <b val="0"/>
        <i val="0"/>
        <u val="none"/>
        <strike val="0"/>
        <sz val="10"/>
        <name val="Times New Roman"/>
        <family val="1"/>
        <color indexed="8"/>
        <condense val="0"/>
        <extend val="0"/>
      </font>
      <alignment horizontal="general" vertical="center" textRotation="0" wrapText="1" shrinkToFit="1" readingOrder="0"/>
      <border>
        <left/>
        <right/>
        <top style="thin"/>
        <bottom/>
      </border>
    </dxf>
    <dxf>
      <border>
        <left style="medium"/>
        <right style="thin"/>
        <top style="medium"/>
        <bottom style="medium"/>
      </border>
    </dxf>
    <dxf>
      <font>
        <b val="0"/>
        <i val="0"/>
        <u val="none"/>
        <strike val="0"/>
        <sz val="10"/>
        <name val="Times New Roman"/>
        <family val="1"/>
        <color indexed="8"/>
        <condense val="0"/>
        <extend val="0"/>
      </font>
      <alignment horizontal="general" vertical="center" textRotation="0" wrapText="1" shrinkToFit="1" readingOrder="0"/>
    </dxf>
    <dxf>
      <border>
        <bottom style="medium"/>
      </border>
    </dxf>
    <dxf>
      <font>
        <b/>
        <i val="0"/>
        <u val="none"/>
        <strike val="0"/>
        <sz val="10"/>
        <name val="Times New Roman"/>
        <family val="1"/>
        <color theme="0"/>
        <condense val="0"/>
        <extend val="0"/>
      </font>
      <fill>
        <patternFill patternType="solid">
          <bgColor theme="8"/>
        </patternFill>
      </fill>
      <alignment horizontal="center" vertical="top"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3486150</xdr:colOff>
      <xdr:row>8</xdr:row>
      <xdr:rowOff>9525</xdr:rowOff>
    </xdr:from>
    <xdr:to>
      <xdr:col>3</xdr:col>
      <xdr:colOff>1095375</xdr:colOff>
      <xdr:row>9</xdr:row>
      <xdr:rowOff>9525</xdr:rowOff>
    </xdr:to>
    <xdr:pic>
      <xdr:nvPicPr>
        <xdr:cNvPr id="7" name="Obrázek 6"/>
        <xdr:cNvPicPr preferRelativeResize="1">
          <a:picLocks noChangeAspect="1"/>
        </xdr:cNvPicPr>
      </xdr:nvPicPr>
      <xdr:blipFill>
        <a:blip r:embed="rId1">
          <a:extLst>
            <a:ext uri="{28A0092B-C50C-407E-A947-70E740481C1C}">
              <a14:useLocalDpi xmlns:a14="http://schemas.microsoft.com/office/drawing/2010/main" val="0"/>
            </a:ext>
          </a:extLst>
        </a:blip>
        <a:srcRect r="6292"/>
        <a:stretch>
          <a:fillRect/>
        </a:stretch>
      </xdr:blipFill>
      <xdr:spPr>
        <a:xfrm>
          <a:off x="4076700" y="3076575"/>
          <a:ext cx="3324225" cy="2628900"/>
        </a:xfrm>
        <a:prstGeom prst="rect">
          <a:avLst/>
        </a:prstGeom>
        <a:ln>
          <a:noFill/>
        </a:ln>
      </xdr:spPr>
    </xdr:pic>
    <xdr:clientData/>
  </xdr:twoCellAnchor>
  <xdr:twoCellAnchor editAs="oneCell">
    <xdr:from>
      <xdr:col>1</xdr:col>
      <xdr:colOff>9525</xdr:colOff>
      <xdr:row>12</xdr:row>
      <xdr:rowOff>19050</xdr:rowOff>
    </xdr:from>
    <xdr:to>
      <xdr:col>1</xdr:col>
      <xdr:colOff>4343400</xdr:colOff>
      <xdr:row>13</xdr:row>
      <xdr:rowOff>9525</xdr:rowOff>
    </xdr:to>
    <xdr:pic>
      <xdr:nvPicPr>
        <xdr:cNvPr id="9" name="Obrázek 8"/>
        <xdr:cNvPicPr preferRelativeResize="1">
          <a:picLocks noChangeAspect="1"/>
        </xdr:cNvPicPr>
      </xdr:nvPicPr>
      <xdr:blipFill>
        <a:blip r:embed="rId2">
          <a:extLst>
            <a:ext uri="{28A0092B-C50C-407E-A947-70E740481C1C}">
              <a14:useLocalDpi xmlns:a14="http://schemas.microsoft.com/office/drawing/2010/main" val="0"/>
            </a:ext>
          </a:extLst>
        </a:blip>
        <a:srcRect l="42253" r="3921"/>
        <a:stretch>
          <a:fillRect/>
        </a:stretch>
      </xdr:blipFill>
      <xdr:spPr>
        <a:xfrm>
          <a:off x="600075" y="7381875"/>
          <a:ext cx="4333875" cy="3838575"/>
        </a:xfrm>
        <a:prstGeom prst="rect">
          <a:avLst/>
        </a:prstGeom>
        <a:ln>
          <a:noFill/>
        </a:ln>
      </xdr:spPr>
    </xdr:pic>
    <xdr:clientData/>
  </xdr:twoCellAnchor>
  <xdr:twoCellAnchor editAs="oneCell">
    <xdr:from>
      <xdr:col>1</xdr:col>
      <xdr:colOff>19050</xdr:colOff>
      <xdr:row>8</xdr:row>
      <xdr:rowOff>9525</xdr:rowOff>
    </xdr:from>
    <xdr:to>
      <xdr:col>1</xdr:col>
      <xdr:colOff>3486150</xdr:colOff>
      <xdr:row>8</xdr:row>
      <xdr:rowOff>2619375</xdr:rowOff>
    </xdr:to>
    <xdr:pic>
      <xdr:nvPicPr>
        <xdr:cNvPr id="21" name="Obrázek 20"/>
        <xdr:cNvPicPr preferRelativeResize="1">
          <a:picLocks noChangeAspect="1"/>
        </xdr:cNvPicPr>
      </xdr:nvPicPr>
      <xdr:blipFill>
        <a:blip r:embed="rId3"/>
        <a:stretch>
          <a:fillRect/>
        </a:stretch>
      </xdr:blipFill>
      <xdr:spPr>
        <a:xfrm>
          <a:off x="609600" y="3076575"/>
          <a:ext cx="3467100" cy="2609850"/>
        </a:xfrm>
        <a:prstGeom prst="rect">
          <a:avLst/>
        </a:prstGeom>
        <a:ln>
          <a:noFill/>
        </a:ln>
      </xdr:spPr>
    </xdr:pic>
    <xdr:clientData/>
  </xdr:twoCellAnchor>
</xdr:wsDr>
</file>

<file path=xl/tables/table1.xml><?xml version="1.0" encoding="utf-8"?>
<table xmlns="http://schemas.openxmlformats.org/spreadsheetml/2006/main" id="3" name="Tabulka3" displayName="Tabulka3" ref="A25:A29" totalsRowShown="0" headerRowDxfId="152" dataDxfId="150" tableBorderDxfId="149" headerRowBorderDxfId="151">
  <autoFilter ref="A25:A29"/>
  <tableColumns count="1">
    <tableColumn id="1" name="Hodnota" dataDxfId="148"/>
  </tableColumns>
  <tableStyleInfo name="TableStyleMedium2" showFirstColumn="0" showLastColumn="0" showRowStripes="1" showColumnStripes="0"/>
</table>
</file>

<file path=xl/tables/table2.xml><?xml version="1.0" encoding="utf-8"?>
<table xmlns="http://schemas.openxmlformats.org/spreadsheetml/2006/main" id="8" name="Tabulka29" displayName="Tabulka29" ref="A7:K26" totalsRowShown="0" headerRowDxfId="139" dataDxfId="137" tableBorderDxfId="136" headerRowBorderDxfId="138" totalsRowBorderDxfId="135">
  <autoFilter ref="A7:K26"/>
  <tableColumns count="11">
    <tableColumn id="1" name="číslo požadavku" dataDxfId="134"/>
    <tableColumn id="3" name="Požadavek" dataDxfId="133"/>
    <tableColumn id="4" name="Míra splnění" dataDxfId="132"/>
    <tableColumn id="5" name="Způsob splnění požadavku" dataDxfId="131"/>
    <tableColumn id="7" name="Počet kreditů za plnění dodavatelem" dataDxfId="130">
      <calculatedColumnFormula>VLOOKUP(D8,Legenda!$A$8:$C$13,3,FALSE)*G8*VLOOKUP(C8,Legenda!$A$1:$C$7,3,FALSE)</calculatedColumnFormula>
    </tableColumn>
    <tableColumn id="8" name="Váha" dataDxfId="129">
      <calculatedColumnFormula>VLOOKUP(E8,Legenda!$A$15:$C$21,3,FALSE)</calculatedColumnFormula>
    </tableColumn>
    <tableColumn id="6" name="Váha číselná" dataDxfId="128">
      <calculatedColumnFormula>VLOOKUP(F8,Legenda!$A$15:$C$21,3,FALSE)</calculatedColumnFormula>
    </tableColumn>
    <tableColumn id="9" name="Hodnocení zadavatelem" dataDxfId="127">
      <calculatedColumnFormula>VLOOKUP(D8,Legenda!$A$8:$C$12,3,FALSE)*F8*VLOOKUP(C8,Legenda!$A$1:$C$5,3,FALSE)*VLOOKUP(G8,Legenda!$A$26:$C$28,3,FALSE)</calculatedColumnFormula>
    </tableColumn>
    <tableColumn id="10" name="Hodnota kreditů po hodnocení zadavatelem" dataDxfId="126">
      <calculatedColumnFormula>VLOOKUP(D8,Legenda!$A$8:$C$13,3,FALSE)*G8*VLOOKUP(C8,Legenda!$A$1:$C$7,3,FALSE)*VLOOKUP(H8,Legenda!$A$26:$C$29,3,FALSE)</calculatedColumnFormula>
    </tableColumn>
    <tableColumn id="2" name="Maximální hodnota kreditů" dataDxfId="125">
      <calculatedColumnFormula>Legenda!$C$3*Legenda!$C$10*Tabulka267[[#This Row],[Váha číselná]]</calculatedColumnFormula>
    </tableColumn>
    <tableColumn id="11" name="Odkaz na funkční demoverzi  / prezentaci / detailní diagram fungování" dataDxfId="124"/>
  </tableColumns>
  <tableStyleInfo name="TableStyleLight13" showFirstColumn="0" showLastColumn="0" showRowStripes="1" showColumnStripes="0"/>
</table>
</file>

<file path=xl/tables/table3.xml><?xml version="1.0" encoding="utf-8"?>
<table xmlns="http://schemas.openxmlformats.org/spreadsheetml/2006/main" id="2" name="Tabulka2" displayName="Tabulka2" ref="A7:K15" totalsRowShown="0" headerRowDxfId="115" dataDxfId="113" tableBorderDxfId="112" headerRowBorderDxfId="114" totalsRowBorderDxfId="111">
  <autoFilter ref="A7:K15"/>
  <tableColumns count="11">
    <tableColumn id="1" name="číslo požadavku" dataDxfId="110"/>
    <tableColumn id="3" name="Požadavek" dataDxfId="109"/>
    <tableColumn id="4" name="Míra splnění" dataDxfId="108"/>
    <tableColumn id="5" name="Způsob splnění požadavku" dataDxfId="107"/>
    <tableColumn id="7" name="Počet kreditů za plnění dodavatelem" dataDxfId="106">
      <calculatedColumnFormula>VLOOKUP(D8,Legenda!$A$8:$C$13,3,FALSE)*G8*VLOOKUP(C8,Legenda!$A$1:$C$7,3,FALSE)</calculatedColumnFormula>
    </tableColumn>
    <tableColumn id="8" name="Váha" dataDxfId="105">
      <calculatedColumnFormula>VLOOKUP(E8,Legenda!$A$15:$C$21,3,FALSE)</calculatedColumnFormula>
    </tableColumn>
    <tableColumn id="9" name="Váha číselná" dataDxfId="104">
      <calculatedColumnFormula>VLOOKUP(F8,Legenda!$A$15:$C$21,3,FALSE)</calculatedColumnFormula>
    </tableColumn>
    <tableColumn id="10" name="Hodnocení zadavatelem" dataDxfId="103">
      <calculatedColumnFormula>Legenda!$C$3*Legenda!$C$10*Tabulka2[[#This Row],[Váha]]</calculatedColumnFormula>
    </tableColumn>
    <tableColumn id="11" name="Hodnota kreditů po hodnocení zadavatelem" dataDxfId="102">
      <calculatedColumnFormula>VLOOKUP(D8,Legenda!$A$8:$C$13,3,FALSE)*G8*VLOOKUP(C8,Legenda!$A$1:$C$7,3,FALSE)*VLOOKUP(H8,Legenda!$A$26:$C$29,3,FALSE)</calculatedColumnFormula>
    </tableColumn>
    <tableColumn id="2" name="Maximální hodnota kreditů" dataDxfId="101">
      <calculatedColumnFormula>Legenda!$C$3*Legenda!$C$10*Tabulka267[[#This Row],[Váha číselná]]</calculatedColumnFormula>
    </tableColumn>
    <tableColumn id="6" name="Odkaz na funkční demoverzi  / prezentaci / detailní diagram fungování" dataDxfId="100"/>
  </tableColumns>
  <tableStyleInfo name="TableStyleLight13" showFirstColumn="0" showLastColumn="0" showRowStripes="1" showColumnStripes="0"/>
</table>
</file>

<file path=xl/tables/table4.xml><?xml version="1.0" encoding="utf-8"?>
<table xmlns="http://schemas.openxmlformats.org/spreadsheetml/2006/main" id="5" name="Tabulka26" displayName="Tabulka26" ref="A7:K27" totalsRowShown="0" headerRowDxfId="91" dataDxfId="89" tableBorderDxfId="88" headerRowBorderDxfId="90" totalsRowBorderDxfId="87">
  <autoFilter ref="A7:K27"/>
  <tableColumns count="11">
    <tableColumn id="1" name="číslo požadavku" dataDxfId="86"/>
    <tableColumn id="3" name="Požadavek" dataDxfId="85"/>
    <tableColumn id="4" name="Míra splnění" dataDxfId="84"/>
    <tableColumn id="5" name="Způsob splnění požadavku" dataDxfId="83"/>
    <tableColumn id="7" name="Počet kreditů za plnění dodavatelem" dataDxfId="82">
      <calculatedColumnFormula>VLOOKUP(D8,Legenda!$A$8:$C$13,3,FALSE)*G8*VLOOKUP(C8,Legenda!$A$1:$C$7,3,FALSE)</calculatedColumnFormula>
    </tableColumn>
    <tableColumn id="8" name="Váha" dataDxfId="81">
      <calculatedColumnFormula>VLOOKUP(E8,Legenda!$A$15:$C$21,3,FALSE)</calculatedColumnFormula>
    </tableColumn>
    <tableColumn id="11" name="Váha číselná" dataDxfId="80">
      <calculatedColumnFormula>VLOOKUP(F8,Legenda!$A$15:$C$21,3,FALSE)</calculatedColumnFormula>
    </tableColumn>
    <tableColumn id="6" name="Hodnocení zadavatelem" dataDxfId="79"/>
    <tableColumn id="9" name="Hodnota kreditů po hodnocení zadavatelem" dataDxfId="78">
      <calculatedColumnFormula>VLOOKUP(D8,Legenda!$A$8:$C$13,3,FALSE)*G8*VLOOKUP(C8,Legenda!$A$1:$C$7,3,FALSE)*VLOOKUP(H8,Legenda!$A$26:$C$29,3,FALSE)</calculatedColumnFormula>
    </tableColumn>
    <tableColumn id="10" name="Maximální hodnota kreditů" dataDxfId="77">
      <calculatedColumnFormula>Legenda!$C$3*Legenda!$C$10*Tabulka267[[#This Row],[Váha číselná]]</calculatedColumnFormula>
    </tableColumn>
    <tableColumn id="2" name="Odkaz na funkční demoverzi  / prezentaci / detailní diagram fungování" dataDxfId="76"/>
  </tableColumns>
  <tableStyleInfo name="TableStyleLight13" showFirstColumn="0" showLastColumn="0" showRowStripes="1" showColumnStripes="0"/>
</table>
</file>

<file path=xl/tables/table5.xml><?xml version="1.0" encoding="utf-8"?>
<table xmlns="http://schemas.openxmlformats.org/spreadsheetml/2006/main" id="6" name="Tabulka267" displayName="Tabulka267" ref="A7:K30" totalsRowShown="0" headerRowDxfId="67" dataDxfId="65" tableBorderDxfId="64" headerRowBorderDxfId="66" totalsRowBorderDxfId="63">
  <autoFilter ref="A7:K30"/>
  <tableColumns count="11">
    <tableColumn id="1" name="číslo požadavku" dataDxfId="62"/>
    <tableColumn id="3" name="Požadavek" dataDxfId="61"/>
    <tableColumn id="4" name="Míra splnění" dataDxfId="60"/>
    <tableColumn id="5" name="Způsob splnění požadavku" dataDxfId="59"/>
    <tableColumn id="7" name="Počet kreditů za plnění dodavatelem" dataDxfId="58">
      <calculatedColumnFormula>VLOOKUP(D8,Legenda!$A$8:$C$13,3,FALSE)*G8*VLOOKUP(C8,Legenda!$A$1:$C$7,3,FALSE)</calculatedColumnFormula>
    </tableColumn>
    <tableColumn id="8" name="Váha" dataDxfId="57">
      <calculatedColumnFormula>VLOOKUP(E8,Legenda!$A$15:$C$21,3,FALSE)</calculatedColumnFormula>
    </tableColumn>
    <tableColumn id="6" name="Váha číselná" dataDxfId="56">
      <calculatedColumnFormula>VLOOKUP(F8,Legenda!$A$15:$C$21,3,FALSE)</calculatedColumnFormula>
    </tableColumn>
    <tableColumn id="9" name="Hodnocení zadavatelem" dataDxfId="55">
      <calculatedColumnFormula>VLOOKUP(D8,Legenda!$A$8:$C$12,3,FALSE)*F8*VLOOKUP(C8,Legenda!$A$1:$C$5,3,FALSE)*VLOOKUP(G8,Legenda!$A$26:$C$28,3,FALSE)</calculatedColumnFormula>
    </tableColumn>
    <tableColumn id="10" name="Hodnota kreditů po hodnocení zadavatelem" dataDxfId="54">
      <calculatedColumnFormula>VLOOKUP(D8,Legenda!$A$8:$C$13,3,FALSE)*G8*VLOOKUP(C8,Legenda!$A$1:$C$7,3,FALSE)*VLOOKUP(H8,Legenda!$A$26:$C$29,3,FALSE)</calculatedColumnFormula>
    </tableColumn>
    <tableColumn id="2" name="Maximální hodnota kreditů" dataDxfId="53">
      <calculatedColumnFormula>Legenda!$C$3*Legenda!$C$10*Tabulka267[[#This Row],[Váha číselná]]</calculatedColumnFormula>
    </tableColumn>
    <tableColumn id="11" name="Odkaz na funkční demoverzi  / prezentaci / detailní diagram fungování" dataDxfId="52"/>
  </tableColumns>
  <tableStyleInfo name="TableStyleLight13" showFirstColumn="0" showLastColumn="0" showRowStripes="1" showColumnStripes="0"/>
</table>
</file>

<file path=xl/tables/table6.xml><?xml version="1.0" encoding="utf-8"?>
<table xmlns="http://schemas.openxmlformats.org/spreadsheetml/2006/main" id="7" name="Tabulka2678" displayName="Tabulka2678" ref="A7:K10" totalsRowShown="0" headerRowDxfId="43" dataDxfId="41" tableBorderDxfId="40" headerRowBorderDxfId="42" totalsRowBorderDxfId="39">
  <autoFilter ref="A7:K10"/>
  <tableColumns count="11">
    <tableColumn id="1" name="číslo požadavku" dataDxfId="38"/>
    <tableColumn id="3" name="Požadavek" dataDxfId="37"/>
    <tableColumn id="4" name="Míra splnění" dataDxfId="36"/>
    <tableColumn id="5" name="Způsob splnění požadavku" dataDxfId="35"/>
    <tableColumn id="11" name="Počet kreditů za plnění dodavatelem" dataDxfId="34">
      <calculatedColumnFormula>VLOOKUP(D8,Legenda!$A$8:$C$13,3,FALSE)*G8*VLOOKUP(C8,Legenda!$A$1:$C$7,3,FALSE)</calculatedColumnFormula>
    </tableColumn>
    <tableColumn id="7" name="Váha" dataDxfId="33"/>
    <tableColumn id="8" name="Váha číselná" dataDxfId="32">
      <calculatedColumnFormula>VLOOKUP(F8,Legenda!$A$15:$C$21,3,FALSE)</calculatedColumnFormula>
    </tableColumn>
    <tableColumn id="6" name="Hodnocení zadavatelem" dataDxfId="31"/>
    <tableColumn id="9" name="Hodnota kreditů po hodnocení zadavatelem" dataDxfId="30">
      <calculatedColumnFormula>VLOOKUP(D8,Legenda!$A$8:$C$13,3,FALSE)*G8*VLOOKUP(C8,Legenda!$A$1:$C$7,3,FALSE)*VLOOKUP(H8,Legenda!$A$26:$C$29,3,FALSE)</calculatedColumnFormula>
    </tableColumn>
    <tableColumn id="10" name="Maximální hodnota kreditů" dataDxfId="29">
      <calculatedColumnFormula>Legenda!$C$3*Legenda!$C$10*Tabulka26782[[#This Row],[Váha číselná]]</calculatedColumnFormula>
    </tableColumn>
    <tableColumn id="2" name="Odkaz na funkční demoverzi  / prezentaci / detailní diagram fungování" dataDxfId="28"/>
  </tableColumns>
  <tableStyleInfo name="TableStyleLight13" showFirstColumn="0" showLastColumn="0" showRowStripes="1" showColumnStripes="0"/>
</table>
</file>

<file path=xl/tables/table7.xml><?xml version="1.0" encoding="utf-8"?>
<table xmlns="http://schemas.openxmlformats.org/spreadsheetml/2006/main" id="1" name="Tabulka26782" displayName="Tabulka26782" ref="A7:K12" totalsRowShown="0" headerRowDxfId="19" dataDxfId="17" tableBorderDxfId="16" headerRowBorderDxfId="18" totalsRowBorderDxfId="15">
  <autoFilter ref="A7:K12"/>
  <tableColumns count="11">
    <tableColumn id="1" name="číslo požadavku" dataDxfId="14"/>
    <tableColumn id="3" name="Požadavek" dataDxfId="13"/>
    <tableColumn id="4" name="Míra splnění" dataDxfId="12"/>
    <tableColumn id="5" name="Způsob splnění požadavku" dataDxfId="11"/>
    <tableColumn id="7" name="Počet kreditů za plnění dodavatelem" dataDxfId="10">
      <calculatedColumnFormula>VLOOKUP(D8,Legenda!$A$8:$C$13,3,FALSE)*G8*VLOOKUP(C8,Legenda!$A$1:$C$7,3,FALSE)</calculatedColumnFormula>
    </tableColumn>
    <tableColumn id="8" name="Váha" dataDxfId="9">
      <calculatedColumnFormula>VLOOKUP(E8,Legenda!$A$15:$C$21,3,FALSE)</calculatedColumnFormula>
    </tableColumn>
    <tableColumn id="6" name="Váha číselná" dataDxfId="8">
      <calculatedColumnFormula>VLOOKUP(F8,Legenda!$A$15:$C$21,3,FALSE)</calculatedColumnFormula>
    </tableColumn>
    <tableColumn id="9" name="Hodnocení zadavatelem" dataDxfId="7">
      <calculatedColumnFormula>VLOOKUP(D8,Legenda!$A$8:$C$12,3,FALSE)*F8*VLOOKUP(C8,Legenda!$A$1:$C$5,3,FALSE)*VLOOKUP(G8,Legenda!$A$26:$C$28,3,FALSE)</calculatedColumnFormula>
    </tableColumn>
    <tableColumn id="10" name="Hodnota kreditů po hodnocení zadavatelem" dataDxfId="6">
      <calculatedColumnFormula>VLOOKUP(D8,Legenda!$A$8:$C$13,3,FALSE)*G8*VLOOKUP(C8,Legenda!$A$1:$C$7,3,FALSE)*VLOOKUP(H8,Legenda!$A$26:$C$29,3,FALSE)</calculatedColumnFormula>
    </tableColumn>
    <tableColumn id="2" name="Maximální hodnota kreditů" dataDxfId="5">
      <calculatedColumnFormula>Legenda!$C$3*Legenda!$C$10*Tabulka26782[[#This Row],[Váha číselná]]</calculatedColumnFormula>
    </tableColumn>
    <tableColumn id="11" name="Odkaz na funkční demoverzi  / prezentaci / detailní diagram fungování" dataDxfId="4"/>
  </tableColumns>
  <tableStyleInfo name="TableStyleLight13" showFirstColumn="0" showLastColumn="0" showRowStripes="1" showColumnStripes="0"/>
</table>
</file>

<file path=xl/tables/table8.xml><?xml version="1.0" encoding="utf-8"?>
<table xmlns="http://schemas.openxmlformats.org/spreadsheetml/2006/main" id="10" name="Tabulka10" displayName="Tabulka10" ref="A1:B4" totalsRowShown="0" headerRowDxfId="3" dataDxfId="2">
  <tableColumns count="2">
    <tableColumn id="1" name="Parametr nabídky" dataDxfId="1"/>
    <tableColumn id="2" name="Hodnota" dataDxfId="0">
      <calculatedColumnFormula>'Požadavky Obecné'!D2+'Požadavky tlustý klient'!D2+'Požadavky lehký klient'!D2+'Požadavky Automatizace vyjádřen'!D2+'Požadavky Mapa na webu'!D2+'Požadavky Dokumentace'!D2</calculatedColumnFormula>
    </tableColumn>
  </tableColumns>
  <tableStyleInfo name="TableStyleLight13" showFirstColumn="0" showLastColumn="0" showRowStripes="1"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0A5CC-514A-488C-A5AB-C55A447568C6}">
  <sheetPr>
    <pageSetUpPr fitToPage="1"/>
  </sheetPr>
  <dimension ref="A2:D13"/>
  <sheetViews>
    <sheetView workbookViewId="0" topLeftCell="B13">
      <selection activeCell="B12" sqref="B12:D12"/>
    </sheetView>
  </sheetViews>
  <sheetFormatPr defaultColWidth="9.140625" defaultRowHeight="15"/>
  <cols>
    <col min="1" max="1" width="8.8515625" style="31" customWidth="1"/>
    <col min="2" max="2" width="71.57421875" style="31" customWidth="1"/>
    <col min="3" max="3" width="14.140625" style="31" bestFit="1" customWidth="1"/>
    <col min="4" max="4" width="24.57421875" style="31" bestFit="1" customWidth="1"/>
    <col min="5" max="16384" width="8.8515625" style="31" customWidth="1"/>
  </cols>
  <sheetData>
    <row r="2" spans="1:4" ht="72" customHeight="1">
      <c r="A2" s="96" t="s">
        <v>0</v>
      </c>
      <c r="B2" s="106" t="s">
        <v>222</v>
      </c>
      <c r="C2" s="107"/>
      <c r="D2" s="107"/>
    </row>
    <row r="4" spans="1:4" ht="15">
      <c r="A4" s="103" t="s">
        <v>1</v>
      </c>
      <c r="B4" s="97" t="s">
        <v>223</v>
      </c>
      <c r="C4" s="98" t="s">
        <v>2</v>
      </c>
      <c r="D4" s="98" t="s">
        <v>3</v>
      </c>
    </row>
    <row r="5" spans="1:4" ht="15">
      <c r="A5" s="103"/>
      <c r="B5" s="99" t="s">
        <v>4</v>
      </c>
      <c r="C5" s="100" t="s">
        <v>5</v>
      </c>
      <c r="D5" s="100" t="s">
        <v>6</v>
      </c>
    </row>
    <row r="6" spans="1:4" ht="41.4">
      <c r="A6" s="103"/>
      <c r="B6" s="46" t="s">
        <v>7</v>
      </c>
      <c r="C6" s="100" t="s">
        <v>8</v>
      </c>
      <c r="D6" s="101" t="s">
        <v>9</v>
      </c>
    </row>
    <row r="7" spans="1:4" ht="27.6">
      <c r="A7" s="103"/>
      <c r="B7" s="42" t="s">
        <v>10</v>
      </c>
      <c r="C7" s="101" t="s">
        <v>11</v>
      </c>
      <c r="D7" s="101" t="s">
        <v>9</v>
      </c>
    </row>
    <row r="8" spans="1:4" ht="41.4">
      <c r="A8" s="103"/>
      <c r="B8" s="47" t="s">
        <v>12</v>
      </c>
      <c r="C8" s="102" t="s">
        <v>13</v>
      </c>
      <c r="D8" s="102" t="s">
        <v>14</v>
      </c>
    </row>
    <row r="9" spans="1:4" ht="207" customHeight="1">
      <c r="A9" s="104"/>
      <c r="B9" s="105"/>
      <c r="C9" s="105"/>
      <c r="D9" s="105"/>
    </row>
    <row r="10" ht="15" customHeight="1"/>
    <row r="11" spans="1:4" ht="15">
      <c r="A11" s="103" t="s">
        <v>15</v>
      </c>
      <c r="B11" s="109" t="s">
        <v>16</v>
      </c>
      <c r="C11" s="105"/>
      <c r="D11" s="105"/>
    </row>
    <row r="12" spans="1:4" ht="101.4" customHeight="1">
      <c r="A12" s="103"/>
      <c r="B12" s="106" t="s">
        <v>17</v>
      </c>
      <c r="C12" s="108"/>
      <c r="D12" s="108"/>
    </row>
    <row r="13" spans="1:4" ht="303" customHeight="1">
      <c r="A13" s="103"/>
      <c r="B13" s="110"/>
      <c r="C13" s="110"/>
      <c r="D13" s="110"/>
    </row>
  </sheetData>
  <mergeCells count="7">
    <mergeCell ref="A4:A9"/>
    <mergeCell ref="A11:A13"/>
    <mergeCell ref="B9:D9"/>
    <mergeCell ref="B2:D2"/>
    <mergeCell ref="B12:D12"/>
    <mergeCell ref="B11:D11"/>
    <mergeCell ref="B13:D13"/>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73" r:id="rId2"/>
  <headerFooter scaleWithDoc="0">
    <oddHeader>&amp;L&amp;"Times New Roman,Tučné"&amp;12Příloha č. 3 - Hodnocení technické úrovně systému&amp;R&amp;"Times New Roman,Obyčejné"&amp;A</oddHeader>
    <oddFooter>&amp;C&amp;"Times New Roman,Obyčejné"&amp;12&amp;P /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9"/>
  <sheetViews>
    <sheetView workbookViewId="0" topLeftCell="A16">
      <selection activeCell="A16" sqref="A1:XFD1048576"/>
    </sheetView>
  </sheetViews>
  <sheetFormatPr defaultColWidth="9.140625" defaultRowHeight="15"/>
  <cols>
    <col min="1" max="1" width="17.421875" style="31" customWidth="1"/>
    <col min="2" max="2" width="45.57421875" style="31" customWidth="1"/>
    <col min="3" max="3" width="7.421875" style="31" bestFit="1" customWidth="1"/>
    <col min="4" max="16384" width="8.8515625" style="31" customWidth="1"/>
  </cols>
  <sheetData>
    <row r="1" spans="1:3" ht="14.4" thickBot="1">
      <c r="A1" s="111" t="s">
        <v>18</v>
      </c>
      <c r="B1" s="112"/>
      <c r="C1" s="113"/>
    </row>
    <row r="2" spans="1:3" ht="14.4" thickBot="1">
      <c r="A2" s="64" t="s">
        <v>19</v>
      </c>
      <c r="B2" s="65" t="s">
        <v>20</v>
      </c>
      <c r="C2" s="66" t="s">
        <v>21</v>
      </c>
    </row>
    <row r="3" spans="1:3" ht="26.4">
      <c r="A3" s="67" t="s">
        <v>5</v>
      </c>
      <c r="B3" s="68" t="s">
        <v>22</v>
      </c>
      <c r="C3" s="69">
        <v>5</v>
      </c>
    </row>
    <row r="4" spans="1:3" ht="15">
      <c r="A4" s="70" t="s">
        <v>23</v>
      </c>
      <c r="B4" s="71" t="s">
        <v>24</v>
      </c>
      <c r="C4" s="72">
        <v>2</v>
      </c>
    </row>
    <row r="5" spans="1:3" ht="14.4" thickBot="1">
      <c r="A5" s="73" t="s">
        <v>13</v>
      </c>
      <c r="B5" s="74" t="s">
        <v>25</v>
      </c>
      <c r="C5" s="75">
        <v>0</v>
      </c>
    </row>
    <row r="6" spans="1:3" ht="14.4" thickBot="1">
      <c r="A6" s="76" t="s">
        <v>26</v>
      </c>
      <c r="B6" s="77"/>
      <c r="C6" s="78">
        <v>0</v>
      </c>
    </row>
    <row r="7" ht="14.4" thickBot="1"/>
    <row r="8" spans="1:3" ht="14.4" thickBot="1">
      <c r="A8" s="111" t="s">
        <v>27</v>
      </c>
      <c r="B8" s="112"/>
      <c r="C8" s="113"/>
    </row>
    <row r="9" spans="1:3" ht="14.4" thickBot="1">
      <c r="A9" s="79" t="s">
        <v>19</v>
      </c>
      <c r="B9" s="80" t="s">
        <v>20</v>
      </c>
      <c r="C9" s="81" t="s">
        <v>21</v>
      </c>
    </row>
    <row r="10" spans="1:3" ht="26.4">
      <c r="A10" s="67" t="s">
        <v>28</v>
      </c>
      <c r="B10" s="82" t="s">
        <v>29</v>
      </c>
      <c r="C10" s="83">
        <v>1</v>
      </c>
    </row>
    <row r="11" spans="1:3" ht="39.6">
      <c r="A11" s="70" t="s">
        <v>9</v>
      </c>
      <c r="B11" s="84" t="s">
        <v>30</v>
      </c>
      <c r="C11" s="85">
        <v>0.5</v>
      </c>
    </row>
    <row r="12" spans="1:3" ht="27" thickBot="1">
      <c r="A12" s="73" t="s">
        <v>14</v>
      </c>
      <c r="B12" s="86" t="s">
        <v>31</v>
      </c>
      <c r="C12" s="87">
        <v>0</v>
      </c>
    </row>
    <row r="13" spans="1:3" ht="14.4" thickBot="1">
      <c r="A13" s="76" t="s">
        <v>26</v>
      </c>
      <c r="B13" s="77"/>
      <c r="C13" s="88">
        <v>0</v>
      </c>
    </row>
    <row r="14" ht="14.4" thickBot="1"/>
    <row r="15" spans="1:3" ht="14.4" thickBot="1">
      <c r="A15" s="111" t="s">
        <v>32</v>
      </c>
      <c r="B15" s="112"/>
      <c r="C15" s="113"/>
    </row>
    <row r="16" spans="1:3" ht="14.4" thickBot="1">
      <c r="A16" s="79" t="s">
        <v>19</v>
      </c>
      <c r="B16" s="80" t="s">
        <v>20</v>
      </c>
      <c r="C16" s="81" t="s">
        <v>21</v>
      </c>
    </row>
    <row r="17" spans="1:3" ht="39.6">
      <c r="A17" s="67" t="s">
        <v>33</v>
      </c>
      <c r="B17" s="82" t="s">
        <v>34</v>
      </c>
      <c r="C17" s="83">
        <v>10</v>
      </c>
    </row>
    <row r="18" spans="1:3" ht="39.6">
      <c r="A18" s="70" t="s">
        <v>35</v>
      </c>
      <c r="B18" s="84" t="s">
        <v>36</v>
      </c>
      <c r="C18" s="85">
        <v>3</v>
      </c>
    </row>
    <row r="19" spans="1:3" ht="15">
      <c r="A19" s="89" t="s">
        <v>37</v>
      </c>
      <c r="B19" s="90" t="s">
        <v>38</v>
      </c>
      <c r="C19" s="91">
        <v>1</v>
      </c>
    </row>
    <row r="20" spans="1:3" ht="26.4">
      <c r="A20" s="89" t="s">
        <v>39</v>
      </c>
      <c r="B20" s="90" t="s">
        <v>40</v>
      </c>
      <c r="C20" s="91">
        <v>0.5</v>
      </c>
    </row>
    <row r="21" spans="1:3" ht="40.2" thickBot="1">
      <c r="A21" s="73" t="s">
        <v>41</v>
      </c>
      <c r="B21" s="86" t="s">
        <v>42</v>
      </c>
      <c r="C21" s="87">
        <v>0.2</v>
      </c>
    </row>
    <row r="23" ht="14.4" thickBot="1"/>
    <row r="24" spans="1:3" ht="14.4" thickBot="1">
      <c r="A24" s="111" t="s">
        <v>43</v>
      </c>
      <c r="B24" s="112"/>
      <c r="C24" s="113"/>
    </row>
    <row r="25" spans="1:3" ht="14.4" thickBot="1">
      <c r="A25" s="92" t="s">
        <v>19</v>
      </c>
      <c r="B25" s="80" t="s">
        <v>20</v>
      </c>
      <c r="C25" s="81" t="s">
        <v>21</v>
      </c>
    </row>
    <row r="26" spans="1:3" ht="26.4">
      <c r="A26" s="93" t="s">
        <v>44</v>
      </c>
      <c r="B26" s="82" t="s">
        <v>45</v>
      </c>
      <c r="C26" s="83">
        <v>1</v>
      </c>
    </row>
    <row r="27" spans="1:3" ht="39.6">
      <c r="A27" s="94" t="s">
        <v>46</v>
      </c>
      <c r="B27" s="90" t="s">
        <v>47</v>
      </c>
      <c r="C27" s="91">
        <v>0.5</v>
      </c>
    </row>
    <row r="28" spans="1:3" ht="27" thickBot="1">
      <c r="A28" s="94" t="s">
        <v>48</v>
      </c>
      <c r="B28" s="86" t="s">
        <v>49</v>
      </c>
      <c r="C28" s="87">
        <v>0</v>
      </c>
    </row>
    <row r="29" spans="1:3" ht="14.4" thickBot="1">
      <c r="A29" s="95" t="s">
        <v>50</v>
      </c>
      <c r="B29" s="77"/>
      <c r="C29" s="88">
        <v>0</v>
      </c>
    </row>
  </sheetData>
  <mergeCells count="4">
    <mergeCell ref="A1:C1"/>
    <mergeCell ref="A8:C8"/>
    <mergeCell ref="A15:C15"/>
    <mergeCell ref="A24:C24"/>
  </mergeCells>
  <printOptions horizontalCentered="1"/>
  <pageMargins left="0.7086614173228347" right="0.7086614173228347" top="0.7874015748031497" bottom="0.7874015748031497" header="0.31496062992125984" footer="0.31496062992125984"/>
  <pageSetup fitToHeight="1" fitToWidth="1" horizontalDpi="600" verticalDpi="600" orientation="portrait" paperSize="9" r:id="rId2"/>
  <headerFooter scaleWithDoc="0">
    <oddHeader>&amp;L&amp;"Times New Roman,Tučné"&amp;12Příloha č. 3 - Hodnocení technické úrovně systému&amp;R&amp;"Times New Roman,Obyčejné"&amp;A</oddHeader>
    <oddFooter>&amp;C&amp;"Times New Roman,Obyčejné"&amp;12&amp;P / &amp;N</oddFooter>
  </headerFooter>
  <tableParts>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K26"/>
  <sheetViews>
    <sheetView workbookViewId="0" topLeftCell="A1">
      <selection activeCell="A1" sqref="A1:XFD1048576"/>
    </sheetView>
  </sheetViews>
  <sheetFormatPr defaultColWidth="9.140625" defaultRowHeight="15"/>
  <cols>
    <col min="1" max="1" width="10.57421875" style="42" customWidth="1"/>
    <col min="2" max="2" width="54.8515625" style="45" customWidth="1"/>
    <col min="3" max="3" width="9.421875" style="46" customWidth="1"/>
    <col min="4" max="4" width="14.140625" style="46" customWidth="1"/>
    <col min="5" max="5" width="14.140625" style="43" customWidth="1"/>
    <col min="6" max="7" width="9.421875" style="43" customWidth="1"/>
    <col min="8" max="8" width="13.421875" style="43" bestFit="1" customWidth="1"/>
    <col min="9" max="9" width="13.421875" style="43" customWidth="1"/>
    <col min="10" max="10" width="15.00390625" style="31" bestFit="1" customWidth="1"/>
    <col min="11" max="11" width="28.421875" style="31" customWidth="1"/>
    <col min="12" max="16384" width="8.8515625" style="31" customWidth="1"/>
  </cols>
  <sheetData>
    <row r="2" spans="2:5" ht="15">
      <c r="B2" s="27" t="s">
        <v>52</v>
      </c>
      <c r="C2" s="28"/>
      <c r="D2" s="28">
        <f>SUM(J8:J448)</f>
        <v>950</v>
      </c>
      <c r="E2" s="28"/>
    </row>
    <row r="3" spans="2:5" ht="15">
      <c r="B3" s="27" t="s">
        <v>53</v>
      </c>
      <c r="C3" s="28"/>
      <c r="D3" s="28">
        <f>SUM(E7:E447)</f>
        <v>0</v>
      </c>
      <c r="E3" s="28"/>
    </row>
    <row r="4" spans="2:5" ht="15">
      <c r="B4" s="29" t="s">
        <v>54</v>
      </c>
      <c r="C4" s="28"/>
      <c r="D4" s="28">
        <f>SUM(I8:I448)</f>
        <v>0</v>
      </c>
      <c r="E4" s="28"/>
    </row>
    <row r="5" spans="2:4" ht="15">
      <c r="B5" s="114"/>
      <c r="C5" s="114"/>
      <c r="D5" s="44"/>
    </row>
    <row r="7" spans="1:11" s="52" customFormat="1" ht="55.2">
      <c r="A7" s="8" t="s">
        <v>55</v>
      </c>
      <c r="B7" s="9" t="s">
        <v>56</v>
      </c>
      <c r="C7" s="10" t="s">
        <v>57</v>
      </c>
      <c r="D7" s="11" t="s">
        <v>58</v>
      </c>
      <c r="E7" s="11" t="s">
        <v>59</v>
      </c>
      <c r="F7" s="10" t="s">
        <v>60</v>
      </c>
      <c r="G7" s="10" t="s">
        <v>61</v>
      </c>
      <c r="H7" s="10" t="s">
        <v>62</v>
      </c>
      <c r="I7" s="10" t="s">
        <v>63</v>
      </c>
      <c r="J7" s="10" t="s">
        <v>64</v>
      </c>
      <c r="K7" s="12" t="s">
        <v>203</v>
      </c>
    </row>
    <row r="8" spans="1:11" ht="55.2">
      <c r="A8" s="13" t="s">
        <v>65</v>
      </c>
      <c r="B8" s="14" t="s">
        <v>204</v>
      </c>
      <c r="C8" s="15" t="s">
        <v>26</v>
      </c>
      <c r="D8" s="16" t="s">
        <v>26</v>
      </c>
      <c r="E8" s="16">
        <f>VLOOKUP(D8,Legenda!$A$8:$C$13,3,FALSE)*G8*VLOOKUP(C8,Legenda!$A$1:$C$7,3,FALSE)</f>
        <v>0</v>
      </c>
      <c r="F8" s="17" t="s">
        <v>33</v>
      </c>
      <c r="G8" s="17">
        <f>VLOOKUP(F8,Legenda!$A$15:$C$21,3,FALSE)</f>
        <v>10</v>
      </c>
      <c r="H8" s="17" t="s">
        <v>50</v>
      </c>
      <c r="I8" s="18">
        <f>VLOOKUP(D8,Legenda!$A$8:$C$13,3,FALSE)*G8*VLOOKUP(C8,Legenda!$A$1:$C$7,3,FALSE)*VLOOKUP(H8,Legenda!$A$26:$C$29,3,FALSE)</f>
        <v>0</v>
      </c>
      <c r="J8" s="60">
        <f>Legenda!$C$3*Legenda!$C$10*Tabulka267[[#This Row],[Váha číselná]]</f>
        <v>50</v>
      </c>
      <c r="K8" s="61" t="s">
        <v>26</v>
      </c>
    </row>
    <row r="9" spans="1:11" ht="41.4">
      <c r="A9" s="13" t="s">
        <v>66</v>
      </c>
      <c r="B9" s="14" t="s">
        <v>205</v>
      </c>
      <c r="C9" s="15" t="s">
        <v>26</v>
      </c>
      <c r="D9" s="16" t="s">
        <v>26</v>
      </c>
      <c r="E9" s="16">
        <f>VLOOKUP(D9,Legenda!$A$8:$C$13,3,FALSE)*G9*VLOOKUP(C9,Legenda!$A$1:$C$7,3,FALSE)</f>
        <v>0</v>
      </c>
      <c r="F9" s="17" t="s">
        <v>33</v>
      </c>
      <c r="G9" s="17">
        <f>VLOOKUP(F9,Legenda!$A$15:$C$21,3,FALSE)</f>
        <v>10</v>
      </c>
      <c r="H9" s="17" t="s">
        <v>50</v>
      </c>
      <c r="I9" s="18">
        <f>VLOOKUP(D9,Legenda!$A$8:$C$13,3,FALSE)*G9*VLOOKUP(C9,Legenda!$A$1:$C$7,3,FALSE)*VLOOKUP(H9,Legenda!$A$26:$C$29,3,FALSE)</f>
        <v>0</v>
      </c>
      <c r="J9" s="60">
        <f>Legenda!$C$3*Legenda!$C$10*Tabulka267[[#This Row],[Váha číselná]]</f>
        <v>50</v>
      </c>
      <c r="K9" s="61" t="s">
        <v>26</v>
      </c>
    </row>
    <row r="10" spans="1:11" ht="41.4">
      <c r="A10" s="13" t="s">
        <v>67</v>
      </c>
      <c r="B10" s="14" t="s">
        <v>206</v>
      </c>
      <c r="C10" s="15" t="s">
        <v>26</v>
      </c>
      <c r="D10" s="16" t="s">
        <v>26</v>
      </c>
      <c r="E10" s="16">
        <f>VLOOKUP(D10,Legenda!$A$8:$C$13,3,FALSE)*G10*VLOOKUP(C10,Legenda!$A$1:$C$7,3,FALSE)</f>
        <v>0</v>
      </c>
      <c r="F10" s="17" t="s">
        <v>33</v>
      </c>
      <c r="G10" s="17">
        <f>VLOOKUP(F10,Legenda!$A$15:$C$21,3,FALSE)</f>
        <v>10</v>
      </c>
      <c r="H10" s="17" t="s">
        <v>50</v>
      </c>
      <c r="I10" s="18">
        <f>VLOOKUP(D10,Legenda!$A$8:$C$13,3,FALSE)*G10*VLOOKUP(C10,Legenda!$A$1:$C$7,3,FALSE)*VLOOKUP(H10,Legenda!$A$26:$C$29,3,FALSE)</f>
        <v>0</v>
      </c>
      <c r="J10" s="60">
        <f>Legenda!$C$3*Legenda!$C$10*Tabulka267[[#This Row],[Váha číselná]]</f>
        <v>50</v>
      </c>
      <c r="K10" s="61" t="s">
        <v>26</v>
      </c>
    </row>
    <row r="11" spans="1:11" ht="41.4">
      <c r="A11" s="13" t="s">
        <v>68</v>
      </c>
      <c r="B11" s="14" t="s">
        <v>207</v>
      </c>
      <c r="C11" s="15" t="s">
        <v>26</v>
      </c>
      <c r="D11" s="16" t="s">
        <v>26</v>
      </c>
      <c r="E11" s="16">
        <f>VLOOKUP(D11,Legenda!$A$8:$C$13,3,FALSE)*G11*VLOOKUP(C11,Legenda!$A$1:$C$7,3,FALSE)</f>
        <v>0</v>
      </c>
      <c r="F11" s="17" t="s">
        <v>33</v>
      </c>
      <c r="G11" s="17">
        <f>VLOOKUP(F11,Legenda!$A$15:$C$21,3,FALSE)</f>
        <v>10</v>
      </c>
      <c r="H11" s="17" t="s">
        <v>50</v>
      </c>
      <c r="I11" s="18">
        <f>VLOOKUP(D11,Legenda!$A$8:$C$13,3,FALSE)*G11*VLOOKUP(C11,Legenda!$A$1:$C$7,3,FALSE)*VLOOKUP(H11,Legenda!$A$26:$C$29,3,FALSE)</f>
        <v>0</v>
      </c>
      <c r="J11" s="60">
        <f>Legenda!$C$3*Legenda!$C$10*Tabulka267[[#This Row],[Váha číselná]]</f>
        <v>50</v>
      </c>
      <c r="K11" s="61" t="s">
        <v>26</v>
      </c>
    </row>
    <row r="12" spans="1:11" ht="179.4">
      <c r="A12" s="13" t="s">
        <v>69</v>
      </c>
      <c r="B12" s="14" t="s">
        <v>208</v>
      </c>
      <c r="C12" s="15" t="s">
        <v>26</v>
      </c>
      <c r="D12" s="16" t="s">
        <v>26</v>
      </c>
      <c r="E12" s="16">
        <f>VLOOKUP(D12,Legenda!$A$8:$C$13,3,FALSE)*G12*VLOOKUP(C12,Legenda!$A$1:$C$7,3,FALSE)</f>
        <v>0</v>
      </c>
      <c r="F12" s="17" t="s">
        <v>33</v>
      </c>
      <c r="G12" s="17">
        <f>VLOOKUP(F12,Legenda!$A$15:$C$21,3,FALSE)</f>
        <v>10</v>
      </c>
      <c r="H12" s="17" t="s">
        <v>50</v>
      </c>
      <c r="I12" s="18">
        <f>VLOOKUP(D12,Legenda!$A$8:$C$13,3,FALSE)*G12*VLOOKUP(C12,Legenda!$A$1:$C$7,3,FALSE)*VLOOKUP(H12,Legenda!$A$26:$C$29,3,FALSE)</f>
        <v>0</v>
      </c>
      <c r="J12" s="60">
        <f>Legenda!$C$3*Legenda!$C$10*Tabulka267[[#This Row],[Váha číselná]]</f>
        <v>50</v>
      </c>
      <c r="K12" s="61" t="s">
        <v>26</v>
      </c>
    </row>
    <row r="13" spans="1:11" ht="41.4">
      <c r="A13" s="13" t="s">
        <v>70</v>
      </c>
      <c r="B13" s="14" t="s">
        <v>209</v>
      </c>
      <c r="C13" s="15" t="s">
        <v>26</v>
      </c>
      <c r="D13" s="16" t="s">
        <v>26</v>
      </c>
      <c r="E13" s="16">
        <f>VLOOKUP(D13,Legenda!$A$8:$C$13,3,FALSE)*G13*VLOOKUP(C13,Legenda!$A$1:$C$7,3,FALSE)</f>
        <v>0</v>
      </c>
      <c r="F13" s="17" t="s">
        <v>33</v>
      </c>
      <c r="G13" s="17">
        <f>VLOOKUP(F13,Legenda!$A$15:$C$21,3,FALSE)</f>
        <v>10</v>
      </c>
      <c r="H13" s="17" t="s">
        <v>50</v>
      </c>
      <c r="I13" s="18">
        <f>VLOOKUP(D13,Legenda!$A$8:$C$13,3,FALSE)*G13*VLOOKUP(C13,Legenda!$A$1:$C$7,3,FALSE)*VLOOKUP(H13,Legenda!$A$26:$C$29,3,FALSE)</f>
        <v>0</v>
      </c>
      <c r="J13" s="60">
        <f>Legenda!$C$3*Legenda!$C$10*Tabulka267[[#This Row],[Váha číselná]]</f>
        <v>50</v>
      </c>
      <c r="K13" s="61" t="s">
        <v>26</v>
      </c>
    </row>
    <row r="14" spans="1:11" ht="41.4">
      <c r="A14" s="13" t="s">
        <v>71</v>
      </c>
      <c r="B14" s="14" t="s">
        <v>210</v>
      </c>
      <c r="C14" s="15" t="s">
        <v>26</v>
      </c>
      <c r="D14" s="16" t="s">
        <v>26</v>
      </c>
      <c r="E14" s="16">
        <f>VLOOKUP(D14,Legenda!$A$8:$C$13,3,FALSE)*G14*VLOOKUP(C14,Legenda!$A$1:$C$7,3,FALSE)</f>
        <v>0</v>
      </c>
      <c r="F14" s="17" t="s">
        <v>33</v>
      </c>
      <c r="G14" s="17">
        <f>VLOOKUP(F14,Legenda!$A$15:$C$21,3,FALSE)</f>
        <v>10</v>
      </c>
      <c r="H14" s="17" t="s">
        <v>50</v>
      </c>
      <c r="I14" s="18">
        <f>VLOOKUP(D14,Legenda!$A$8:$C$13,3,FALSE)*G14*VLOOKUP(C14,Legenda!$A$1:$C$7,3,FALSE)*VLOOKUP(H14,Legenda!$A$26:$C$29,3,FALSE)</f>
        <v>0</v>
      </c>
      <c r="J14" s="60">
        <f>Legenda!$C$3*Legenda!$C$10*Tabulka267[[#This Row],[Váha číselná]]</f>
        <v>50</v>
      </c>
      <c r="K14" s="61" t="s">
        <v>26</v>
      </c>
    </row>
    <row r="15" spans="1:11" ht="55.2">
      <c r="A15" s="13" t="s">
        <v>72</v>
      </c>
      <c r="B15" s="14" t="s">
        <v>211</v>
      </c>
      <c r="C15" s="15" t="s">
        <v>26</v>
      </c>
      <c r="D15" s="16" t="s">
        <v>26</v>
      </c>
      <c r="E15" s="16">
        <f>VLOOKUP(D15,Legenda!$A$8:$C$13,3,FALSE)*G15*VLOOKUP(C15,Legenda!$A$1:$C$7,3,FALSE)</f>
        <v>0</v>
      </c>
      <c r="F15" s="17" t="s">
        <v>33</v>
      </c>
      <c r="G15" s="17">
        <f>VLOOKUP(F15,Legenda!$A$15:$C$21,3,FALSE)</f>
        <v>10</v>
      </c>
      <c r="H15" s="17" t="s">
        <v>50</v>
      </c>
      <c r="I15" s="18">
        <f>VLOOKUP(D15,Legenda!$A$8:$C$13,3,FALSE)*G15*VLOOKUP(C15,Legenda!$A$1:$C$7,3,FALSE)*VLOOKUP(H15,Legenda!$A$26:$C$29,3,FALSE)</f>
        <v>0</v>
      </c>
      <c r="J15" s="60">
        <f>Legenda!$C$3*Legenda!$C$10*Tabulka267[[#This Row],[Váha číselná]]</f>
        <v>50</v>
      </c>
      <c r="K15" s="61" t="s">
        <v>26</v>
      </c>
    </row>
    <row r="16" spans="1:11" ht="41.4">
      <c r="A16" s="13" t="s">
        <v>73</v>
      </c>
      <c r="B16" s="14" t="s">
        <v>212</v>
      </c>
      <c r="C16" s="15" t="s">
        <v>26</v>
      </c>
      <c r="D16" s="16" t="s">
        <v>26</v>
      </c>
      <c r="E16" s="16">
        <f>VLOOKUP(D16,Legenda!$A$8:$C$13,3,FALSE)*G16*VLOOKUP(C16,Legenda!$A$1:$C$7,3,FALSE)</f>
        <v>0</v>
      </c>
      <c r="F16" s="17" t="s">
        <v>33</v>
      </c>
      <c r="G16" s="17">
        <f>VLOOKUP(F16,Legenda!$A$15:$C$21,3,FALSE)</f>
        <v>10</v>
      </c>
      <c r="H16" s="17" t="s">
        <v>50</v>
      </c>
      <c r="I16" s="18">
        <f>VLOOKUP(D16,Legenda!$A$8:$C$13,3,FALSE)*G16*VLOOKUP(C16,Legenda!$A$1:$C$7,3,FALSE)*VLOOKUP(H16,Legenda!$A$26:$C$29,3,FALSE)</f>
        <v>0</v>
      </c>
      <c r="J16" s="60">
        <f>Legenda!$C$3*Legenda!$C$10*Tabulka267[[#This Row],[Váha číselná]]</f>
        <v>50</v>
      </c>
      <c r="K16" s="61" t="s">
        <v>26</v>
      </c>
    </row>
    <row r="17" spans="1:11" ht="124.2">
      <c r="A17" s="13" t="s">
        <v>74</v>
      </c>
      <c r="B17" s="14" t="s">
        <v>213</v>
      </c>
      <c r="C17" s="15" t="s">
        <v>26</v>
      </c>
      <c r="D17" s="16" t="s">
        <v>26</v>
      </c>
      <c r="E17" s="16">
        <f>VLOOKUP(D17,Legenda!$A$8:$C$13,3,FALSE)*G17*VLOOKUP(C17,Legenda!$A$1:$C$7,3,FALSE)</f>
        <v>0</v>
      </c>
      <c r="F17" s="17" t="s">
        <v>33</v>
      </c>
      <c r="G17" s="17">
        <f>VLOOKUP(F17,Legenda!$A$15:$C$21,3,FALSE)</f>
        <v>10</v>
      </c>
      <c r="H17" s="17" t="s">
        <v>50</v>
      </c>
      <c r="I17" s="18">
        <f>VLOOKUP(D17,Legenda!$A$8:$C$13,3,FALSE)*G17*VLOOKUP(C17,Legenda!$A$1:$C$7,3,FALSE)*VLOOKUP(H17,Legenda!$A$26:$C$29,3,FALSE)</f>
        <v>0</v>
      </c>
      <c r="J17" s="60">
        <f>Legenda!$C$3*Legenda!$C$10*Tabulka267[[#This Row],[Váha číselná]]</f>
        <v>50</v>
      </c>
      <c r="K17" s="61" t="s">
        <v>26</v>
      </c>
    </row>
    <row r="18" spans="1:11" ht="165.6">
      <c r="A18" s="13" t="s">
        <v>75</v>
      </c>
      <c r="B18" s="14" t="s">
        <v>214</v>
      </c>
      <c r="C18" s="15" t="s">
        <v>26</v>
      </c>
      <c r="D18" s="16" t="s">
        <v>26</v>
      </c>
      <c r="E18" s="16">
        <f>VLOOKUP(D18,Legenda!$A$8:$C$13,3,FALSE)*G18*VLOOKUP(C18,Legenda!$A$1:$C$7,3,FALSE)</f>
        <v>0</v>
      </c>
      <c r="F18" s="17" t="s">
        <v>33</v>
      </c>
      <c r="G18" s="17">
        <f>VLOOKUP(F18,Legenda!$A$15:$C$21,3,FALSE)</f>
        <v>10</v>
      </c>
      <c r="H18" s="17" t="s">
        <v>50</v>
      </c>
      <c r="I18" s="18">
        <f>VLOOKUP(D18,Legenda!$A$8:$C$13,3,FALSE)*G18*VLOOKUP(C18,Legenda!$A$1:$C$7,3,FALSE)*VLOOKUP(H18,Legenda!$A$26:$C$29,3,FALSE)</f>
        <v>0</v>
      </c>
      <c r="J18" s="60">
        <f>Legenda!$C$3*Legenda!$C$10*Tabulka267[[#This Row],[Váha číselná]]</f>
        <v>50</v>
      </c>
      <c r="K18" s="61" t="s">
        <v>26</v>
      </c>
    </row>
    <row r="19" spans="1:11" ht="179.4">
      <c r="A19" s="13" t="s">
        <v>76</v>
      </c>
      <c r="B19" s="14" t="s">
        <v>215</v>
      </c>
      <c r="C19" s="15" t="s">
        <v>26</v>
      </c>
      <c r="D19" s="16" t="s">
        <v>26</v>
      </c>
      <c r="E19" s="16">
        <f>VLOOKUP(D19,Legenda!$A$8:$C$13,3,FALSE)*G19*VLOOKUP(C19,Legenda!$A$1:$C$7,3,FALSE)</f>
        <v>0</v>
      </c>
      <c r="F19" s="17" t="s">
        <v>33</v>
      </c>
      <c r="G19" s="17">
        <f>VLOOKUP(F19,Legenda!$A$15:$C$21,3,FALSE)</f>
        <v>10</v>
      </c>
      <c r="H19" s="17" t="s">
        <v>50</v>
      </c>
      <c r="I19" s="18">
        <f>VLOOKUP(D19,Legenda!$A$8:$C$13,3,FALSE)*G19*VLOOKUP(C19,Legenda!$A$1:$C$7,3,FALSE)*VLOOKUP(H19,Legenda!$A$26:$C$29,3,FALSE)</f>
        <v>0</v>
      </c>
      <c r="J19" s="60">
        <f>Legenda!$C$3*Legenda!$C$10*Tabulka267[[#This Row],[Váha číselná]]</f>
        <v>50</v>
      </c>
      <c r="K19" s="61" t="s">
        <v>26</v>
      </c>
    </row>
    <row r="20" spans="1:11" ht="41.4">
      <c r="A20" s="13" t="s">
        <v>77</v>
      </c>
      <c r="B20" s="14" t="s">
        <v>216</v>
      </c>
      <c r="C20" s="15" t="s">
        <v>26</v>
      </c>
      <c r="D20" s="16" t="s">
        <v>26</v>
      </c>
      <c r="E20" s="16">
        <f>VLOOKUP(D20,Legenda!$A$8:$C$13,3,FALSE)*G20*VLOOKUP(C20,Legenda!$A$1:$C$7,3,FALSE)</f>
        <v>0</v>
      </c>
      <c r="F20" s="17" t="s">
        <v>33</v>
      </c>
      <c r="G20" s="17">
        <f>VLOOKUP(F20,Legenda!$A$15:$C$21,3,FALSE)</f>
        <v>10</v>
      </c>
      <c r="H20" s="17" t="s">
        <v>50</v>
      </c>
      <c r="I20" s="18">
        <f>VLOOKUP(D20,Legenda!$A$8:$C$13,3,FALSE)*G20*VLOOKUP(C20,Legenda!$A$1:$C$7,3,FALSE)*VLOOKUP(H20,Legenda!$A$26:$C$29,3,FALSE)</f>
        <v>0</v>
      </c>
      <c r="J20" s="60">
        <f>Legenda!$C$3*Legenda!$C$10*Tabulka267[[#This Row],[Váha číselná]]</f>
        <v>50</v>
      </c>
      <c r="K20" s="61" t="s">
        <v>26</v>
      </c>
    </row>
    <row r="21" spans="1:11" ht="69">
      <c r="A21" s="13" t="s">
        <v>78</v>
      </c>
      <c r="B21" s="14" t="s">
        <v>217</v>
      </c>
      <c r="C21" s="15" t="s">
        <v>26</v>
      </c>
      <c r="D21" s="16" t="s">
        <v>26</v>
      </c>
      <c r="E21" s="16">
        <f>VLOOKUP(D21,Legenda!$A$8:$C$13,3,FALSE)*G21*VLOOKUP(C21,Legenda!$A$1:$C$7,3,FALSE)</f>
        <v>0</v>
      </c>
      <c r="F21" s="17" t="s">
        <v>33</v>
      </c>
      <c r="G21" s="17">
        <f>VLOOKUP(F21,Legenda!$A$15:$C$21,3,FALSE)</f>
        <v>10</v>
      </c>
      <c r="H21" s="17" t="s">
        <v>50</v>
      </c>
      <c r="I21" s="18">
        <f>VLOOKUP(D21,Legenda!$A$8:$C$13,3,FALSE)*G21*VLOOKUP(C21,Legenda!$A$1:$C$7,3,FALSE)*VLOOKUP(H21,Legenda!$A$26:$C$29,3,FALSE)</f>
        <v>0</v>
      </c>
      <c r="J21" s="60">
        <f>Legenda!$C$3*Legenda!$C$10*Tabulka267[[#This Row],[Váha číselná]]</f>
        <v>50</v>
      </c>
      <c r="K21" s="61" t="s">
        <v>26</v>
      </c>
    </row>
    <row r="22" spans="1:11" ht="96.6">
      <c r="A22" s="13" t="s">
        <v>79</v>
      </c>
      <c r="B22" s="14" t="s">
        <v>218</v>
      </c>
      <c r="C22" s="15" t="s">
        <v>26</v>
      </c>
      <c r="D22" s="16" t="s">
        <v>26</v>
      </c>
      <c r="E22" s="16">
        <f>VLOOKUP(D22,Legenda!$A$8:$C$13,3,FALSE)*G22*VLOOKUP(C22,Legenda!$A$1:$C$7,3,FALSE)</f>
        <v>0</v>
      </c>
      <c r="F22" s="17" t="s">
        <v>33</v>
      </c>
      <c r="G22" s="17">
        <f>VLOOKUP(F22,Legenda!$A$15:$C$21,3,FALSE)</f>
        <v>10</v>
      </c>
      <c r="H22" s="17" t="s">
        <v>50</v>
      </c>
      <c r="I22" s="18">
        <f>VLOOKUP(D22,Legenda!$A$8:$C$13,3,FALSE)*G22*VLOOKUP(C22,Legenda!$A$1:$C$7,3,FALSE)*VLOOKUP(H22,Legenda!$A$26:$C$29,3,FALSE)</f>
        <v>0</v>
      </c>
      <c r="J22" s="60">
        <f>Legenda!$C$3*Legenda!$C$10*Tabulka267[[#This Row],[Váha číselná]]</f>
        <v>50</v>
      </c>
      <c r="K22" s="61" t="s">
        <v>26</v>
      </c>
    </row>
    <row r="23" spans="1:11" ht="69">
      <c r="A23" s="13" t="s">
        <v>80</v>
      </c>
      <c r="B23" s="14" t="s">
        <v>219</v>
      </c>
      <c r="C23" s="15" t="s">
        <v>26</v>
      </c>
      <c r="D23" s="16" t="s">
        <v>26</v>
      </c>
      <c r="E23" s="16">
        <f>VLOOKUP(D23,Legenda!$A$8:$C$13,3,FALSE)*G23*VLOOKUP(C23,Legenda!$A$1:$C$7,3,FALSE)</f>
        <v>0</v>
      </c>
      <c r="F23" s="17" t="s">
        <v>33</v>
      </c>
      <c r="G23" s="17">
        <f>VLOOKUP(F23,Legenda!$A$15:$C$21,3,FALSE)</f>
        <v>10</v>
      </c>
      <c r="H23" s="17" t="s">
        <v>50</v>
      </c>
      <c r="I23" s="18">
        <f>VLOOKUP(D23,Legenda!$A$8:$C$13,3,FALSE)*G23*VLOOKUP(C23,Legenda!$A$1:$C$7,3,FALSE)*VLOOKUP(H23,Legenda!$A$26:$C$29,3,FALSE)</f>
        <v>0</v>
      </c>
      <c r="J23" s="60">
        <f>Legenda!$C$3*Legenda!$C$10*Tabulka267[[#This Row],[Váha číselná]]</f>
        <v>50</v>
      </c>
      <c r="K23" s="61" t="s">
        <v>26</v>
      </c>
    </row>
    <row r="24" spans="1:11" ht="69">
      <c r="A24" s="13" t="s">
        <v>81</v>
      </c>
      <c r="B24" s="14" t="s">
        <v>220</v>
      </c>
      <c r="C24" s="15" t="s">
        <v>26</v>
      </c>
      <c r="D24" s="16" t="s">
        <v>26</v>
      </c>
      <c r="E24" s="16">
        <f>VLOOKUP(D24,Legenda!$A$8:$C$13,3,FALSE)*G24*VLOOKUP(C24,Legenda!$A$1:$C$7,3,FALSE)</f>
        <v>0</v>
      </c>
      <c r="F24" s="17" t="s">
        <v>33</v>
      </c>
      <c r="G24" s="17">
        <f>VLOOKUP(F24,Legenda!$A$15:$C$21,3,FALSE)</f>
        <v>10</v>
      </c>
      <c r="H24" s="17" t="s">
        <v>50</v>
      </c>
      <c r="I24" s="18">
        <f>VLOOKUP(D24,Legenda!$A$8:$C$13,3,FALSE)*G24*VLOOKUP(C24,Legenda!$A$1:$C$7,3,FALSE)*VLOOKUP(H24,Legenda!$A$26:$C$29,3,FALSE)</f>
        <v>0</v>
      </c>
      <c r="J24" s="60">
        <f>Legenda!$C$3*Legenda!$C$10*Tabulka267[[#This Row],[Váha číselná]]</f>
        <v>50</v>
      </c>
      <c r="K24" s="61" t="s">
        <v>26</v>
      </c>
    </row>
    <row r="25" spans="1:11" ht="55.2">
      <c r="A25" s="13" t="s">
        <v>82</v>
      </c>
      <c r="B25" s="14" t="s">
        <v>221</v>
      </c>
      <c r="C25" s="15" t="s">
        <v>26</v>
      </c>
      <c r="D25" s="16" t="s">
        <v>26</v>
      </c>
      <c r="E25" s="16">
        <f>VLOOKUP(D25,Legenda!$A$8:$C$13,3,FALSE)*G25*VLOOKUP(C25,Legenda!$A$1:$C$7,3,FALSE)</f>
        <v>0</v>
      </c>
      <c r="F25" s="17" t="s">
        <v>33</v>
      </c>
      <c r="G25" s="17">
        <f>VLOOKUP(F25,Legenda!$A$15:$C$21,3,FALSE)</f>
        <v>10</v>
      </c>
      <c r="H25" s="17" t="s">
        <v>50</v>
      </c>
      <c r="I25" s="18">
        <f>VLOOKUP(D25,Legenda!$A$8:$C$13,3,FALSE)*G25*VLOOKUP(C25,Legenda!$A$1:$C$7,3,FALSE)*VLOOKUP(H25,Legenda!$A$26:$C$29,3,FALSE)</f>
        <v>0</v>
      </c>
      <c r="J25" s="60">
        <f>Legenda!$C$3*Legenda!$C$10*Tabulka267[[#This Row],[Váha číselná]]</f>
        <v>50</v>
      </c>
      <c r="K25" s="61" t="s">
        <v>26</v>
      </c>
    </row>
    <row r="26" spans="1:11" ht="27.6">
      <c r="A26" s="13" t="s">
        <v>83</v>
      </c>
      <c r="B26" s="21" t="s">
        <v>84</v>
      </c>
      <c r="C26" s="22" t="s">
        <v>26</v>
      </c>
      <c r="D26" s="23" t="s">
        <v>26</v>
      </c>
      <c r="E26" s="23">
        <f>VLOOKUP(D26,Legenda!$A$8:$C$13,3,FALSE)*G26*VLOOKUP(C26,Legenda!$A$1:$C$7,3,FALSE)</f>
        <v>0</v>
      </c>
      <c r="F26" s="24" t="s">
        <v>33</v>
      </c>
      <c r="G26" s="24">
        <f>VLOOKUP(F26,Legenda!$A$15:$C$21,3,FALSE)</f>
        <v>10</v>
      </c>
      <c r="H26" s="24" t="s">
        <v>50</v>
      </c>
      <c r="I26" s="25">
        <f>VLOOKUP(D26,Legenda!$A$8:$C$13,3,FALSE)*G26*VLOOKUP(C26,Legenda!$A$1:$C$7,3,FALSE)*VLOOKUP(H26,Legenda!$A$26:$C$29,3,FALSE)</f>
        <v>0</v>
      </c>
      <c r="J26" s="62">
        <f>Legenda!$C$3*Legenda!$C$10*Tabulka267[[#This Row],[Váha číselná]]</f>
        <v>50</v>
      </c>
      <c r="K26" s="63" t="s">
        <v>26</v>
      </c>
    </row>
  </sheetData>
  <mergeCells count="1">
    <mergeCell ref="B5:C5"/>
  </mergeCells>
  <dataValidations count="4">
    <dataValidation type="list" allowBlank="1" showInputMessage="1" showErrorMessage="1" sqref="F8:F26">
      <formula1>Legenda!$A$17:$A$21</formula1>
    </dataValidation>
    <dataValidation type="list" allowBlank="1" showInputMessage="1" showErrorMessage="1" sqref="H8:H26">
      <formula1>Legenda!$A$26:$A$29</formula1>
    </dataValidation>
    <dataValidation type="list" allowBlank="1" showInputMessage="1" showErrorMessage="1" sqref="C8:C26">
      <formula1>Legenda!$A$3:$A$6</formula1>
    </dataValidation>
    <dataValidation type="list" showInputMessage="1" showErrorMessage="1" sqref="D8:D26">
      <formula1>Legenda!$A$10:$A$13</formula1>
    </dataValidation>
  </dataValidations>
  <printOptions/>
  <pageMargins left="0.7086614173228347" right="0.7086614173228347" top="0.7874015748031497" bottom="0.7874015748031497" header="0.31496062992125984" footer="0.31496062992125984"/>
  <pageSetup fitToHeight="5" fitToWidth="1" horizontalDpi="600" verticalDpi="600" orientation="landscape" paperSize="9" scale="68" r:id="rId2"/>
  <headerFooter scaleWithDoc="0">
    <oddHeader>&amp;L&amp;"Times New Roman,Tučné"&amp;12Příloha č. 3 - Hodnocení technické úrovně systému&amp;R&amp;"Times New Roman,Obyčejné"&amp;A</oddHeader>
    <oddFooter>&amp;C&amp;"Times New Roman,Obyčejné"&amp;12&amp;P / &amp;N</oddFooter>
  </headerFooter>
  <tableParts>
    <tablePart r:id="rId1"/>
  </tableParts>
  <extLst>
    <ext xmlns:x14="http://schemas.microsoft.com/office/spreadsheetml/2009/9/main" uri="{78C0D931-6437-407d-A8EE-F0AAD7539E65}">
      <x14:conditionalFormattings>
        <x14:conditionalFormatting xmlns:xm="http://schemas.microsoft.com/office/excel/2006/main">
          <x14:cfRule type="containsText" priority="1" operator="containsText">
            <xm:f>NOT(ISERROR(SEARCH(Legenda!$A$13,D8)))</xm:f>
            <xm:f>Legenda!$A$13</xm:f>
            <x14:dxf>
              <fill>
                <patternFill patternType="solid">
                  <bgColor theme="4" tint="0.7999799847602844"/>
                </patternFill>
              </fill>
              <border>
                <left style="thin"/>
                <right style="thin"/>
                <top style="thin"/>
                <bottom style="thin"/>
              </border>
            </x14:dxf>
          </x14:cfRule>
          <x14:cfRule type="containsText" priority="6" operator="containsText">
            <xm:f>NOT(ISERROR(SEARCH(Legenda!$A$12,D8)))</xm:f>
            <xm:f>Legenda!$A$12</xm:f>
            <x14:dxf>
              <fill>
                <patternFill patternType="solid">
                  <bgColor theme="5" tint="0.7999799847602844"/>
                </patternFill>
              </fill>
              <border>
                <left style="thin"/>
                <right style="thin"/>
                <top style="thin"/>
                <bottom style="thin"/>
              </border>
            </x14:dxf>
          </x14:cfRule>
          <x14:cfRule type="containsText" priority="7" operator="containsText">
            <xm:f>NOT(ISERROR(SEARCH(Legenda!$A$11,D8)))</xm:f>
            <xm:f>Legenda!$A$11</xm:f>
            <x14:dxf>
              <fill>
                <patternFill patternType="solid">
                  <bgColor theme="9" tint="0.7999799847602844"/>
                </patternFill>
              </fill>
              <border>
                <left style="thin"/>
                <right style="thin"/>
                <top style="thin"/>
                <bottom style="thin"/>
              </border>
            </x14:dxf>
          </x14:cfRule>
          <x14:cfRule type="containsText" priority="8" operator="containsText">
            <xm:f>NOT(ISERROR(SEARCH(Legenda!$A$10,D8)))</xm:f>
            <xm:f>Legenda!$A$10</xm:f>
            <x14:dxf>
              <fill>
                <patternFill patternType="solid">
                  <bgColor theme="9" tint="-0.24993999302387238"/>
                </patternFill>
              </fill>
              <border>
                <left style="thin">
                  <color theme="9" tint="-0.24993999302387238"/>
                </left>
                <right style="thin">
                  <color theme="9" tint="-0.24993999302387238"/>
                </right>
                <top style="thin">
                  <color theme="9" tint="-0.24993999302387238"/>
                </top>
                <bottom style="thin">
                  <color theme="9" tint="-0.24993999302387238"/>
                </bottom>
              </border>
            </x14:dxf>
          </x14:cfRule>
          <xm:sqref>D8:D26</xm:sqref>
        </x14:conditionalFormatting>
        <x14:conditionalFormatting xmlns:xm="http://schemas.microsoft.com/office/excel/2006/main">
          <x14:cfRule type="containsText" priority="3" operator="containsText">
            <xm:f>NOT(ISERROR(SEARCH(Legenda!$A$4,C8)))</xm:f>
            <xm:f>Legenda!$A$4</xm:f>
            <x14:dxf>
              <fill>
                <patternFill patternType="solid">
                  <bgColor theme="9" tint="0.7999799847602844"/>
                </patternFill>
              </fill>
              <border>
                <left style="thin"/>
                <right style="thin"/>
                <top style="thin"/>
                <bottom style="thin"/>
              </border>
            </x14:dxf>
          </x14:cfRule>
          <x14:cfRule type="containsText" priority="4" operator="containsText">
            <xm:f>NOT(ISERROR(SEARCH(Legenda!$A$3,C8)))</xm:f>
            <xm:f>Legenda!$A$3</xm:f>
            <x14:dxf>
              <fill>
                <patternFill patternType="solid">
                  <bgColor theme="9" tint="-0.24993999302387238"/>
                </patternFill>
              </fill>
              <border>
                <left style="thin">
                  <color theme="9" tint="-0.24993999302387238"/>
                </left>
                <right style="thin">
                  <color theme="9" tint="-0.24993999302387238"/>
                </right>
                <top style="thin">
                  <color theme="9" tint="-0.24993999302387238"/>
                </top>
                <bottom style="thin">
                  <color theme="9" tint="-0.24993999302387238"/>
                </bottom>
              </border>
            </x14:dxf>
          </x14:cfRule>
          <x14:cfRule type="containsText" priority="5" operator="containsText">
            <xm:f>NOT(ISERROR(SEARCH(Legenda!$A$6,C8)))</xm:f>
            <xm:f>Legenda!$A$6</xm:f>
            <x14:dxf>
              <fill>
                <patternFill patternType="solid">
                  <bgColor theme="4" tint="0.7999799847602844"/>
                </patternFill>
              </fill>
              <border>
                <left style="thin"/>
                <right style="thin"/>
                <top style="thin"/>
                <bottom style="thin"/>
              </border>
            </x14:dxf>
          </x14:cfRule>
          <xm:sqref>C8:C26</xm:sqref>
        </x14:conditionalFormatting>
        <x14:conditionalFormatting xmlns:xm="http://schemas.microsoft.com/office/excel/2006/main">
          <x14:cfRule type="containsText" priority="2" operator="containsText">
            <xm:f>NOT(ISERROR(SEARCH(Legenda!$A$5,C8)))</xm:f>
            <xm:f>Legenda!$A$5</xm:f>
            <x14:dxf>
              <fill>
                <patternFill patternType="solid">
                  <bgColor theme="5" tint="0.7999799847602844"/>
                </patternFill>
              </fill>
              <border>
                <left style="thin"/>
                <right style="thin"/>
                <top style="thin"/>
                <bottom style="thin"/>
              </border>
            </x14:dxf>
          </x14:cfRule>
          <xm:sqref>C8:D26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K15"/>
  <sheetViews>
    <sheetView workbookViewId="0" topLeftCell="A1">
      <selection activeCell="A1" sqref="A1:XFD1048576"/>
    </sheetView>
  </sheetViews>
  <sheetFormatPr defaultColWidth="8.8515625" defaultRowHeight="15"/>
  <cols>
    <col min="1" max="1" width="10.57421875" style="48" customWidth="1"/>
    <col min="2" max="2" width="54.8515625" style="57" customWidth="1"/>
    <col min="3" max="3" width="9.421875" style="58" customWidth="1"/>
    <col min="4" max="4" width="14.140625" style="58" customWidth="1"/>
    <col min="5" max="5" width="14.140625" style="49" customWidth="1"/>
    <col min="6" max="7" width="9.421875" style="49" customWidth="1"/>
    <col min="8" max="8" width="13.421875" style="49" bestFit="1" customWidth="1"/>
    <col min="9" max="9" width="13.421875" style="50" customWidth="1"/>
    <col min="10" max="10" width="15.00390625" style="50" bestFit="1" customWidth="1"/>
    <col min="11" max="11" width="28.421875" style="50" customWidth="1"/>
    <col min="12" max="16384" width="8.8515625" style="50" customWidth="1"/>
  </cols>
  <sheetData>
    <row r="2" spans="2:5" ht="15">
      <c r="B2" s="27" t="s">
        <v>52</v>
      </c>
      <c r="C2" s="28"/>
      <c r="D2" s="28">
        <f>SUM(J8:J449)</f>
        <v>400</v>
      </c>
      <c r="E2" s="28"/>
    </row>
    <row r="3" spans="2:5" ht="15">
      <c r="B3" s="27" t="s">
        <v>53</v>
      </c>
      <c r="C3" s="28"/>
      <c r="D3" s="28">
        <f>SUM(E7:E448)</f>
        <v>0</v>
      </c>
      <c r="E3" s="28"/>
    </row>
    <row r="4" spans="2:5" ht="15">
      <c r="B4" s="29" t="s">
        <v>54</v>
      </c>
      <c r="C4" s="28"/>
      <c r="D4" s="28">
        <f>SUM(I8:I449)</f>
        <v>0</v>
      </c>
      <c r="E4" s="28"/>
    </row>
    <row r="5" spans="2:4" ht="15">
      <c r="B5" s="115"/>
      <c r="C5" s="115"/>
      <c r="D5" s="51"/>
    </row>
    <row r="7" spans="1:11" s="52" customFormat="1" ht="55.2">
      <c r="A7" s="8" t="s">
        <v>55</v>
      </c>
      <c r="B7" s="59" t="s">
        <v>56</v>
      </c>
      <c r="C7" s="10" t="s">
        <v>57</v>
      </c>
      <c r="D7" s="11" t="s">
        <v>58</v>
      </c>
      <c r="E7" s="11" t="s">
        <v>59</v>
      </c>
      <c r="F7" s="10" t="s">
        <v>60</v>
      </c>
      <c r="G7" s="10" t="s">
        <v>61</v>
      </c>
      <c r="H7" s="10" t="s">
        <v>62</v>
      </c>
      <c r="I7" s="10" t="s">
        <v>63</v>
      </c>
      <c r="J7" s="10" t="s">
        <v>64</v>
      </c>
      <c r="K7" s="12" t="s">
        <v>203</v>
      </c>
    </row>
    <row r="8" spans="1:11" ht="69">
      <c r="A8" s="53" t="s">
        <v>85</v>
      </c>
      <c r="B8" s="54" t="s">
        <v>86</v>
      </c>
      <c r="C8" s="15" t="s">
        <v>26</v>
      </c>
      <c r="D8" s="16" t="s">
        <v>26</v>
      </c>
      <c r="E8" s="16">
        <f>VLOOKUP(D8,Legenda!$A$8:$C$13,3,FALSE)*G8*VLOOKUP(C8,Legenda!$A$1:$C$7,3,FALSE)</f>
        <v>0</v>
      </c>
      <c r="F8" s="17" t="s">
        <v>33</v>
      </c>
      <c r="G8" s="17">
        <f>VLOOKUP(F8,Legenda!$A$15:$C$21,3,FALSE)</f>
        <v>10</v>
      </c>
      <c r="H8" s="17" t="s">
        <v>50</v>
      </c>
      <c r="I8" s="18">
        <f>VLOOKUP(D8,Legenda!$A$8:$C$13,3,FALSE)*G8*VLOOKUP(C8,Legenda!$A$1:$C$7,3,FALSE)*VLOOKUP(H8,Legenda!$A$26:$C$29,3,FALSE)</f>
        <v>0</v>
      </c>
      <c r="J8" s="60">
        <f>Legenda!$C$3*Legenda!$C$10*Tabulka267[[#This Row],[Váha číselná]]</f>
        <v>50</v>
      </c>
      <c r="K8" s="61" t="s">
        <v>26</v>
      </c>
    </row>
    <row r="9" spans="1:11" ht="82.8">
      <c r="A9" s="53" t="s">
        <v>87</v>
      </c>
      <c r="B9" s="54" t="s">
        <v>88</v>
      </c>
      <c r="C9" s="15" t="s">
        <v>26</v>
      </c>
      <c r="D9" s="16" t="s">
        <v>26</v>
      </c>
      <c r="E9" s="16">
        <f>VLOOKUP(D9,Legenda!$A$8:$C$13,3,FALSE)*G9*VLOOKUP(C9,Legenda!$A$1:$C$7,3,FALSE)</f>
        <v>0</v>
      </c>
      <c r="F9" s="17" t="s">
        <v>33</v>
      </c>
      <c r="G9" s="17">
        <f>VLOOKUP(F9,Legenda!$A$15:$C$21,3,FALSE)</f>
        <v>10</v>
      </c>
      <c r="H9" s="17" t="s">
        <v>50</v>
      </c>
      <c r="I9" s="18">
        <f>VLOOKUP(D9,Legenda!$A$8:$C$13,3,FALSE)*G9*VLOOKUP(C9,Legenda!$A$1:$C$7,3,FALSE)*VLOOKUP(H9,Legenda!$A$26:$C$29,3,FALSE)</f>
        <v>0</v>
      </c>
      <c r="J9" s="60">
        <f>Legenda!$C$3*Legenda!$C$10*Tabulka267[[#This Row],[Váha číselná]]</f>
        <v>50</v>
      </c>
      <c r="K9" s="61" t="s">
        <v>26</v>
      </c>
    </row>
    <row r="10" spans="1:11" ht="27.6">
      <c r="A10" s="53" t="s">
        <v>89</v>
      </c>
      <c r="B10" s="54" t="s">
        <v>90</v>
      </c>
      <c r="C10" s="15" t="s">
        <v>26</v>
      </c>
      <c r="D10" s="16" t="s">
        <v>26</v>
      </c>
      <c r="E10" s="16">
        <f>VLOOKUP(D10,Legenda!$A$8:$C$13,3,FALSE)*G10*VLOOKUP(C10,Legenda!$A$1:$C$7,3,FALSE)</f>
        <v>0</v>
      </c>
      <c r="F10" s="17" t="s">
        <v>37</v>
      </c>
      <c r="G10" s="17">
        <f>VLOOKUP(F10,Legenda!$A$15:$C$21,3,FALSE)</f>
        <v>1</v>
      </c>
      <c r="H10" s="17" t="s">
        <v>50</v>
      </c>
      <c r="I10" s="18">
        <f>VLOOKUP(D10,Legenda!$A$8:$C$13,3,FALSE)*G10*VLOOKUP(C10,Legenda!$A$1:$C$7,3,FALSE)*VLOOKUP(H10,Legenda!$A$26:$C$29,3,FALSE)</f>
        <v>0</v>
      </c>
      <c r="J10" s="60">
        <f>Legenda!$C$3*Legenda!$C$10*Tabulka267[[#This Row],[Váha číselná]]</f>
        <v>50</v>
      </c>
      <c r="K10" s="61" t="s">
        <v>26</v>
      </c>
    </row>
    <row r="11" spans="1:11" ht="248.4">
      <c r="A11" s="53" t="s">
        <v>91</v>
      </c>
      <c r="B11" s="54" t="s">
        <v>92</v>
      </c>
      <c r="C11" s="15" t="s">
        <v>26</v>
      </c>
      <c r="D11" s="16" t="s">
        <v>26</v>
      </c>
      <c r="E11" s="16">
        <f>VLOOKUP(D11,Legenda!$A$8:$C$13,3,FALSE)*G11*VLOOKUP(C11,Legenda!$A$1:$C$7,3,FALSE)</f>
        <v>0</v>
      </c>
      <c r="F11" s="17" t="s">
        <v>33</v>
      </c>
      <c r="G11" s="17">
        <f>VLOOKUP(F11,Legenda!$A$15:$C$21,3,FALSE)</f>
        <v>10</v>
      </c>
      <c r="H11" s="17" t="s">
        <v>50</v>
      </c>
      <c r="I11" s="18">
        <f>VLOOKUP(D11,Legenda!$A$8:$C$13,3,FALSE)*G11*VLOOKUP(C11,Legenda!$A$1:$C$7,3,FALSE)*VLOOKUP(H11,Legenda!$A$26:$C$29,3,FALSE)</f>
        <v>0</v>
      </c>
      <c r="J11" s="60">
        <f>Legenda!$C$3*Legenda!$C$10*Tabulka267[[#This Row],[Váha číselná]]</f>
        <v>50</v>
      </c>
      <c r="K11" s="61" t="s">
        <v>26</v>
      </c>
    </row>
    <row r="12" spans="1:11" ht="55.2">
      <c r="A12" s="53" t="s">
        <v>93</v>
      </c>
      <c r="B12" s="54" t="s">
        <v>94</v>
      </c>
      <c r="C12" s="15" t="s">
        <v>26</v>
      </c>
      <c r="D12" s="16" t="s">
        <v>26</v>
      </c>
      <c r="E12" s="16">
        <f>VLOOKUP(D12,Legenda!$A$8:$C$13,3,FALSE)*G12*VLOOKUP(C12,Legenda!$A$1:$C$7,3,FALSE)</f>
        <v>0</v>
      </c>
      <c r="F12" s="17" t="s">
        <v>35</v>
      </c>
      <c r="G12" s="17">
        <f>VLOOKUP(F12,Legenda!$A$15:$C$21,3,FALSE)</f>
        <v>3</v>
      </c>
      <c r="H12" s="17" t="s">
        <v>50</v>
      </c>
      <c r="I12" s="18">
        <f>VLOOKUP(D12,Legenda!$A$8:$C$13,3,FALSE)*G12*VLOOKUP(C12,Legenda!$A$1:$C$7,3,FALSE)*VLOOKUP(H12,Legenda!$A$26:$C$29,3,FALSE)</f>
        <v>0</v>
      </c>
      <c r="J12" s="60">
        <f>Legenda!$C$3*Legenda!$C$10*Tabulka267[[#This Row],[Váha číselná]]</f>
        <v>50</v>
      </c>
      <c r="K12" s="61" t="s">
        <v>26</v>
      </c>
    </row>
    <row r="13" spans="1:11" ht="82.8">
      <c r="A13" s="53" t="s">
        <v>95</v>
      </c>
      <c r="B13" s="54" t="s">
        <v>96</v>
      </c>
      <c r="C13" s="15" t="s">
        <v>26</v>
      </c>
      <c r="D13" s="16" t="s">
        <v>26</v>
      </c>
      <c r="E13" s="16">
        <f>VLOOKUP(D13,Legenda!$A$8:$C$13,3,FALSE)*G13*VLOOKUP(C13,Legenda!$A$1:$C$7,3,FALSE)</f>
        <v>0</v>
      </c>
      <c r="F13" s="17" t="s">
        <v>35</v>
      </c>
      <c r="G13" s="17">
        <f>VLOOKUP(F13,Legenda!$A$15:$C$21,3,FALSE)</f>
        <v>3</v>
      </c>
      <c r="H13" s="17" t="s">
        <v>50</v>
      </c>
      <c r="I13" s="18">
        <f>VLOOKUP(D13,Legenda!$A$8:$C$13,3,FALSE)*G13*VLOOKUP(C13,Legenda!$A$1:$C$7,3,FALSE)*VLOOKUP(H13,Legenda!$A$26:$C$29,3,FALSE)</f>
        <v>0</v>
      </c>
      <c r="J13" s="60">
        <f>Legenda!$C$3*Legenda!$C$10*Tabulka267[[#This Row],[Váha číselná]]</f>
        <v>50</v>
      </c>
      <c r="K13" s="61" t="s">
        <v>26</v>
      </c>
    </row>
    <row r="14" spans="1:11" ht="41.4">
      <c r="A14" s="53" t="s">
        <v>97</v>
      </c>
      <c r="B14" s="54" t="s">
        <v>98</v>
      </c>
      <c r="C14" s="15" t="s">
        <v>26</v>
      </c>
      <c r="D14" s="16" t="s">
        <v>26</v>
      </c>
      <c r="E14" s="16">
        <f>VLOOKUP(D14,Legenda!$A$8:$C$13,3,FALSE)*G14*VLOOKUP(C14,Legenda!$A$1:$C$7,3,FALSE)</f>
        <v>0</v>
      </c>
      <c r="F14" s="17" t="s">
        <v>33</v>
      </c>
      <c r="G14" s="17">
        <f>VLOOKUP(F14,Legenda!$A$15:$C$21,3,FALSE)</f>
        <v>10</v>
      </c>
      <c r="H14" s="17" t="s">
        <v>50</v>
      </c>
      <c r="I14" s="18">
        <f>VLOOKUP(D14,Legenda!$A$8:$C$13,3,FALSE)*G14*VLOOKUP(C14,Legenda!$A$1:$C$7,3,FALSE)*VLOOKUP(H14,Legenda!$A$26:$C$29,3,FALSE)</f>
        <v>0</v>
      </c>
      <c r="J14" s="60">
        <f>Legenda!$C$3*Legenda!$C$10*Tabulka267[[#This Row],[Váha číselná]]</f>
        <v>50</v>
      </c>
      <c r="K14" s="61" t="s">
        <v>26</v>
      </c>
    </row>
    <row r="15" spans="1:11" ht="55.2">
      <c r="A15" s="55" t="s">
        <v>99</v>
      </c>
      <c r="B15" s="56" t="s">
        <v>100</v>
      </c>
      <c r="C15" s="22" t="s">
        <v>26</v>
      </c>
      <c r="D15" s="23" t="s">
        <v>26</v>
      </c>
      <c r="E15" s="23">
        <f>VLOOKUP(D15,Legenda!$A$8:$C$13,3,FALSE)*G15*VLOOKUP(C15,Legenda!$A$1:$C$7,3,FALSE)</f>
        <v>0</v>
      </c>
      <c r="F15" s="24" t="s">
        <v>33</v>
      </c>
      <c r="G15" s="24">
        <f>VLOOKUP(F15,Legenda!$A$15:$C$21,3,FALSE)</f>
        <v>10</v>
      </c>
      <c r="H15" s="24" t="s">
        <v>50</v>
      </c>
      <c r="I15" s="25">
        <f>VLOOKUP(D15,Legenda!$A$8:$C$13,3,FALSE)*G15*VLOOKUP(C15,Legenda!$A$1:$C$7,3,FALSE)*VLOOKUP(H15,Legenda!$A$26:$C$29,3,FALSE)</f>
        <v>0</v>
      </c>
      <c r="J15" s="62">
        <f>Legenda!$C$3*Legenda!$C$10*Tabulka267[[#This Row],[Váha číselná]]</f>
        <v>50</v>
      </c>
      <c r="K15" s="63" t="s">
        <v>26</v>
      </c>
    </row>
  </sheetData>
  <mergeCells count="1">
    <mergeCell ref="B5:C5"/>
  </mergeCells>
  <dataValidations count="4">
    <dataValidation type="list" allowBlank="1" showInputMessage="1" showErrorMessage="1" sqref="F8:F15">
      <formula1>Legenda!$A$17:$A$21</formula1>
    </dataValidation>
    <dataValidation type="list" showInputMessage="1" showErrorMessage="1" sqref="D8:D15">
      <formula1>Legenda!$A$10:$A$13</formula1>
    </dataValidation>
    <dataValidation type="list" allowBlank="1" showInputMessage="1" showErrorMessage="1" sqref="C8:C15">
      <formula1>Legenda!$A$3:$A$6</formula1>
    </dataValidation>
    <dataValidation type="list" allowBlank="1" showInputMessage="1" showErrorMessage="1" sqref="H8:H15">
      <formula1>Legenda!$A$26:$A$29</formula1>
    </dataValidation>
  </dataValidations>
  <printOptions/>
  <pageMargins left="0.7086614173228347" right="0.7086614173228347" top="0.7874015748031497" bottom="0.7874015748031497" header="0.31496062992125984" footer="0.31496062992125984"/>
  <pageSetup fitToHeight="4" fitToWidth="1" horizontalDpi="600" verticalDpi="600" orientation="landscape" paperSize="9" scale="68" r:id="rId2"/>
  <headerFooter scaleWithDoc="0">
    <oddHeader>&amp;L&amp;"Times New Roman,Tučné"&amp;12Příloha č. 3 - Hodnocení technické úrovně systému&amp;R&amp;"Times New Roman,Obyčejné"&amp;A</oddHeader>
    <oddFooter>&amp;C&amp;"Times New Roman,Obyčejné"&amp;12&amp;P / &amp;N</oddFooter>
  </headerFooter>
  <tableParts>
    <tablePart r:id="rId1"/>
  </tableParts>
  <extLst>
    <ext xmlns:x14="http://schemas.microsoft.com/office/spreadsheetml/2009/9/main" uri="{78C0D931-6437-407d-A8EE-F0AAD7539E65}">
      <x14:conditionalFormattings>
        <x14:conditionalFormatting xmlns:xm="http://schemas.microsoft.com/office/excel/2006/main">
          <x14:cfRule type="containsText" priority="1" operator="containsText">
            <xm:f>NOT(ISERROR(SEARCH(Legenda!$A$13,D8)))</xm:f>
            <xm:f>Legenda!$A$13</xm:f>
            <x14:dxf>
              <fill>
                <patternFill patternType="solid">
                  <bgColor theme="4" tint="0.7999799847602844"/>
                </patternFill>
              </fill>
              <border>
                <left style="thin"/>
                <right style="thin"/>
                <top style="thin"/>
                <bottom style="thin"/>
              </border>
            </x14:dxf>
          </x14:cfRule>
          <x14:cfRule type="containsText" priority="6" operator="containsText">
            <xm:f>NOT(ISERROR(SEARCH(Legenda!$A$12,D8)))</xm:f>
            <xm:f>Legenda!$A$12</xm:f>
            <x14:dxf>
              <fill>
                <patternFill patternType="solid">
                  <bgColor theme="5" tint="0.7999799847602844"/>
                </patternFill>
              </fill>
              <border>
                <left style="thin"/>
                <right style="thin"/>
                <top style="thin"/>
                <bottom style="thin"/>
              </border>
            </x14:dxf>
          </x14:cfRule>
          <x14:cfRule type="containsText" priority="7" operator="containsText">
            <xm:f>NOT(ISERROR(SEARCH(Legenda!$A$11,D8)))</xm:f>
            <xm:f>Legenda!$A$11</xm:f>
            <x14:dxf>
              <fill>
                <patternFill patternType="solid">
                  <bgColor theme="9" tint="0.7999799847602844"/>
                </patternFill>
              </fill>
              <border>
                <left style="thin"/>
                <right style="thin"/>
                <top style="thin"/>
                <bottom style="thin"/>
              </border>
            </x14:dxf>
          </x14:cfRule>
          <x14:cfRule type="containsText" priority="8" operator="containsText">
            <xm:f>NOT(ISERROR(SEARCH(Legenda!$A$10,D8)))</xm:f>
            <xm:f>Legenda!$A$10</xm:f>
            <x14:dxf>
              <fill>
                <patternFill patternType="solid">
                  <bgColor theme="9" tint="-0.24993999302387238"/>
                </patternFill>
              </fill>
              <border>
                <left style="thin">
                  <color theme="9" tint="-0.24993999302387238"/>
                </left>
                <right style="thin">
                  <color theme="9" tint="-0.24993999302387238"/>
                </right>
                <top style="thin">
                  <color theme="9" tint="-0.24993999302387238"/>
                </top>
                <bottom style="thin">
                  <color theme="9" tint="-0.24993999302387238"/>
                </bottom>
              </border>
            </x14:dxf>
          </x14:cfRule>
          <xm:sqref>D8:D15</xm:sqref>
        </x14:conditionalFormatting>
        <x14:conditionalFormatting xmlns:xm="http://schemas.microsoft.com/office/excel/2006/main">
          <x14:cfRule type="containsText" priority="3" operator="containsText">
            <xm:f>NOT(ISERROR(SEARCH(Legenda!$A$4,C8)))</xm:f>
            <xm:f>Legenda!$A$4</xm:f>
            <x14:dxf>
              <fill>
                <patternFill patternType="solid">
                  <bgColor theme="9" tint="0.7999799847602844"/>
                </patternFill>
              </fill>
              <border>
                <left style="thin"/>
                <right style="thin"/>
                <top style="thin"/>
                <bottom style="thin"/>
              </border>
            </x14:dxf>
          </x14:cfRule>
          <x14:cfRule type="containsText" priority="4" operator="containsText">
            <xm:f>NOT(ISERROR(SEARCH(Legenda!$A$3,C8)))</xm:f>
            <xm:f>Legenda!$A$3</xm:f>
            <x14:dxf>
              <fill>
                <patternFill patternType="solid">
                  <bgColor theme="9" tint="-0.24993999302387238"/>
                </patternFill>
              </fill>
              <border>
                <left style="thin">
                  <color theme="9" tint="-0.24993999302387238"/>
                </left>
                <right style="thin">
                  <color theme="9" tint="-0.24993999302387238"/>
                </right>
                <top style="thin">
                  <color theme="9" tint="-0.24993999302387238"/>
                </top>
                <bottom style="thin">
                  <color theme="9" tint="-0.24993999302387238"/>
                </bottom>
              </border>
            </x14:dxf>
          </x14:cfRule>
          <x14:cfRule type="containsText" priority="5" operator="containsText">
            <xm:f>NOT(ISERROR(SEARCH(Legenda!$A$6,C8)))</xm:f>
            <xm:f>Legenda!$A$6</xm:f>
            <x14:dxf>
              <fill>
                <patternFill patternType="solid">
                  <bgColor theme="4" tint="0.7999799847602844"/>
                </patternFill>
              </fill>
              <border>
                <left style="thin"/>
                <right style="thin"/>
                <top style="thin"/>
                <bottom style="thin"/>
              </border>
            </x14:dxf>
          </x14:cfRule>
          <xm:sqref>C8:C15</xm:sqref>
        </x14:conditionalFormatting>
        <x14:conditionalFormatting xmlns:xm="http://schemas.microsoft.com/office/excel/2006/main">
          <x14:cfRule type="containsText" priority="2" operator="containsText">
            <xm:f>NOT(ISERROR(SEARCH(Legenda!$A$5,C8)))</xm:f>
            <xm:f>Legenda!$A$5</xm:f>
            <x14:dxf>
              <fill>
                <patternFill patternType="solid">
                  <bgColor theme="5" tint="0.7999799847602844"/>
                </patternFill>
              </fill>
              <border>
                <left style="thin"/>
                <right style="thin"/>
                <top style="thin"/>
                <bottom style="thin"/>
              </border>
            </x14:dxf>
          </x14:cfRule>
          <xm:sqref>C8:D15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K27"/>
  <sheetViews>
    <sheetView workbookViewId="0" topLeftCell="A1">
      <selection activeCell="A1" sqref="A1:XFD1048576"/>
    </sheetView>
  </sheetViews>
  <sheetFormatPr defaultColWidth="8.8515625" defaultRowHeight="15"/>
  <cols>
    <col min="1" max="1" width="10.57421875" style="48" customWidth="1"/>
    <col min="2" max="2" width="54.8515625" style="57" customWidth="1"/>
    <col min="3" max="3" width="9.421875" style="58" customWidth="1"/>
    <col min="4" max="4" width="14.140625" style="58" customWidth="1"/>
    <col min="5" max="5" width="14.140625" style="49" customWidth="1"/>
    <col min="6" max="7" width="9.421875" style="49" customWidth="1"/>
    <col min="8" max="8" width="13.421875" style="49" bestFit="1" customWidth="1"/>
    <col min="9" max="9" width="13.421875" style="49" customWidth="1"/>
    <col min="10" max="10" width="15.00390625" style="49" bestFit="1" customWidth="1"/>
    <col min="11" max="11" width="28.421875" style="50" customWidth="1"/>
    <col min="12" max="16384" width="8.8515625" style="50" customWidth="1"/>
  </cols>
  <sheetData>
    <row r="2" spans="2:5" ht="15">
      <c r="B2" s="27" t="s">
        <v>52</v>
      </c>
      <c r="C2" s="28"/>
      <c r="D2" s="28">
        <f>SUM(J8:J449)</f>
        <v>1000</v>
      </c>
      <c r="E2" s="28"/>
    </row>
    <row r="3" spans="2:5" ht="15">
      <c r="B3" s="27" t="s">
        <v>53</v>
      </c>
      <c r="C3" s="28"/>
      <c r="D3" s="28">
        <f>SUM(E7:E448)</f>
        <v>0</v>
      </c>
      <c r="E3" s="28"/>
    </row>
    <row r="4" spans="2:5" ht="15">
      <c r="B4" s="29" t="s">
        <v>54</v>
      </c>
      <c r="C4" s="28"/>
      <c r="D4" s="28">
        <f>SUM(I8:I449)</f>
        <v>0</v>
      </c>
      <c r="E4" s="28"/>
    </row>
    <row r="5" spans="2:4" ht="15">
      <c r="B5" s="115"/>
      <c r="C5" s="115"/>
      <c r="D5" s="51"/>
    </row>
    <row r="7" spans="1:11" s="52" customFormat="1" ht="55.2">
      <c r="A7" s="8" t="s">
        <v>55</v>
      </c>
      <c r="B7" s="9" t="s">
        <v>56</v>
      </c>
      <c r="C7" s="10" t="s">
        <v>57</v>
      </c>
      <c r="D7" s="11" t="s">
        <v>58</v>
      </c>
      <c r="E7" s="11" t="s">
        <v>59</v>
      </c>
      <c r="F7" s="10" t="s">
        <v>60</v>
      </c>
      <c r="G7" s="10" t="s">
        <v>61</v>
      </c>
      <c r="H7" s="10" t="s">
        <v>62</v>
      </c>
      <c r="I7" s="10" t="s">
        <v>63</v>
      </c>
      <c r="J7" s="10" t="s">
        <v>64</v>
      </c>
      <c r="K7" s="12" t="s">
        <v>203</v>
      </c>
    </row>
    <row r="8" spans="1:11" ht="27.6">
      <c r="A8" s="53" t="s">
        <v>101</v>
      </c>
      <c r="B8" s="54" t="s">
        <v>102</v>
      </c>
      <c r="C8" s="15" t="s">
        <v>26</v>
      </c>
      <c r="D8" s="16" t="s">
        <v>26</v>
      </c>
      <c r="E8" s="16">
        <f>VLOOKUP(D8,Legenda!$A$8:$C$13,3,FALSE)*G8*VLOOKUP(C8,Legenda!$A$1:$C$7,3,FALSE)</f>
        <v>0</v>
      </c>
      <c r="F8" s="17" t="s">
        <v>33</v>
      </c>
      <c r="G8" s="17">
        <f>VLOOKUP(F8,Legenda!$A$15:$C$21,3,FALSE)</f>
        <v>10</v>
      </c>
      <c r="H8" s="17" t="s">
        <v>50</v>
      </c>
      <c r="I8" s="18">
        <f>VLOOKUP(D8,Legenda!$A$8:$C$13,3,FALSE)*G8*VLOOKUP(C8,Legenda!$A$1:$C$7,3,FALSE)*VLOOKUP(H8,Legenda!$A$26:$C$29,3,FALSE)</f>
        <v>0</v>
      </c>
      <c r="J8" s="18">
        <f>Legenda!$C$3*Legenda!$C$10*Tabulka267[[#This Row],[Váha číselná]]</f>
        <v>50</v>
      </c>
      <c r="K8" s="19" t="s">
        <v>26</v>
      </c>
    </row>
    <row r="9" spans="1:11" ht="27.6">
      <c r="A9" s="53" t="s">
        <v>103</v>
      </c>
      <c r="B9" s="54" t="s">
        <v>104</v>
      </c>
      <c r="C9" s="15" t="s">
        <v>26</v>
      </c>
      <c r="D9" s="16" t="s">
        <v>26</v>
      </c>
      <c r="E9" s="16">
        <f>VLOOKUP(D9,Legenda!$A$8:$C$13,3,FALSE)*G9*VLOOKUP(C9,Legenda!$A$1:$C$7,3,FALSE)</f>
        <v>0</v>
      </c>
      <c r="F9" s="17" t="s">
        <v>33</v>
      </c>
      <c r="G9" s="17">
        <f>VLOOKUP(F9,Legenda!$A$15:$C$21,3,FALSE)</f>
        <v>10</v>
      </c>
      <c r="H9" s="17" t="s">
        <v>50</v>
      </c>
      <c r="I9" s="18">
        <f>VLOOKUP(D9,Legenda!$A$8:$C$13,3,FALSE)*G9*VLOOKUP(C9,Legenda!$A$1:$C$7,3,FALSE)*VLOOKUP(H9,Legenda!$A$26:$C$29,3,FALSE)</f>
        <v>0</v>
      </c>
      <c r="J9" s="18">
        <f>Legenda!$C$3*Legenda!$C$10*Tabulka267[[#This Row],[Váha číselná]]</f>
        <v>50</v>
      </c>
      <c r="K9" s="19" t="s">
        <v>26</v>
      </c>
    </row>
    <row r="10" spans="1:11" ht="41.4">
      <c r="A10" s="53" t="s">
        <v>105</v>
      </c>
      <c r="B10" s="54" t="s">
        <v>106</v>
      </c>
      <c r="C10" s="15" t="s">
        <v>26</v>
      </c>
      <c r="D10" s="16" t="s">
        <v>26</v>
      </c>
      <c r="E10" s="16">
        <f>VLOOKUP(D10,Legenda!$A$8:$C$13,3,FALSE)*G10*VLOOKUP(C10,Legenda!$A$1:$C$7,3,FALSE)</f>
        <v>0</v>
      </c>
      <c r="F10" s="17" t="s">
        <v>33</v>
      </c>
      <c r="G10" s="17">
        <f>VLOOKUP(F10,Legenda!$A$15:$C$21,3,FALSE)</f>
        <v>10</v>
      </c>
      <c r="H10" s="17" t="s">
        <v>50</v>
      </c>
      <c r="I10" s="18">
        <f>VLOOKUP(D10,Legenda!$A$8:$C$13,3,FALSE)*G10*VLOOKUP(C10,Legenda!$A$1:$C$7,3,FALSE)*VLOOKUP(H10,Legenda!$A$26:$C$29,3,FALSE)</f>
        <v>0</v>
      </c>
      <c r="J10" s="18">
        <f>Legenda!$C$3*Legenda!$C$10*Tabulka267[[#This Row],[Váha číselná]]</f>
        <v>50</v>
      </c>
      <c r="K10" s="19" t="s">
        <v>26</v>
      </c>
    </row>
    <row r="11" spans="1:11" ht="27.6">
      <c r="A11" s="53" t="s">
        <v>107</v>
      </c>
      <c r="B11" s="54" t="s">
        <v>108</v>
      </c>
      <c r="C11" s="15" t="s">
        <v>26</v>
      </c>
      <c r="D11" s="16" t="s">
        <v>26</v>
      </c>
      <c r="E11" s="16">
        <f>VLOOKUP(D11,Legenda!$A$8:$C$13,3,FALSE)*G11*VLOOKUP(C11,Legenda!$A$1:$C$7,3,FALSE)</f>
        <v>0</v>
      </c>
      <c r="F11" s="17" t="s">
        <v>33</v>
      </c>
      <c r="G11" s="17">
        <f>VLOOKUP(F11,Legenda!$A$15:$C$21,3,FALSE)</f>
        <v>10</v>
      </c>
      <c r="H11" s="17" t="s">
        <v>50</v>
      </c>
      <c r="I11" s="18">
        <f>VLOOKUP(D11,Legenda!$A$8:$C$13,3,FALSE)*G11*VLOOKUP(C11,Legenda!$A$1:$C$7,3,FALSE)*VLOOKUP(H11,Legenda!$A$26:$C$29,3,FALSE)</f>
        <v>0</v>
      </c>
      <c r="J11" s="18">
        <f>Legenda!$C$3*Legenda!$C$10*Tabulka267[[#This Row],[Váha číselná]]</f>
        <v>50</v>
      </c>
      <c r="K11" s="19" t="s">
        <v>26</v>
      </c>
    </row>
    <row r="12" spans="1:11" ht="41.4">
      <c r="A12" s="53" t="s">
        <v>109</v>
      </c>
      <c r="B12" s="54" t="s">
        <v>110</v>
      </c>
      <c r="C12" s="15" t="s">
        <v>26</v>
      </c>
      <c r="D12" s="16" t="s">
        <v>26</v>
      </c>
      <c r="E12" s="16">
        <f>VLOOKUP(D12,Legenda!$A$8:$C$13,3,FALSE)*G12*VLOOKUP(C12,Legenda!$A$1:$C$7,3,FALSE)</f>
        <v>0</v>
      </c>
      <c r="F12" s="17" t="s">
        <v>33</v>
      </c>
      <c r="G12" s="17">
        <f>VLOOKUP(F12,Legenda!$A$15:$C$21,3,FALSE)</f>
        <v>10</v>
      </c>
      <c r="H12" s="17" t="s">
        <v>50</v>
      </c>
      <c r="I12" s="18">
        <f>VLOOKUP(D12,Legenda!$A$8:$C$13,3,FALSE)*G12*VLOOKUP(C12,Legenda!$A$1:$C$7,3,FALSE)*VLOOKUP(H12,Legenda!$A$26:$C$29,3,FALSE)</f>
        <v>0</v>
      </c>
      <c r="J12" s="18">
        <f>Legenda!$C$3*Legenda!$C$10*Tabulka267[[#This Row],[Váha číselná]]</f>
        <v>50</v>
      </c>
      <c r="K12" s="19" t="s">
        <v>26</v>
      </c>
    </row>
    <row r="13" spans="1:11" ht="151.8">
      <c r="A13" s="53" t="s">
        <v>111</v>
      </c>
      <c r="B13" s="54" t="s">
        <v>112</v>
      </c>
      <c r="C13" s="15" t="s">
        <v>26</v>
      </c>
      <c r="D13" s="16" t="s">
        <v>26</v>
      </c>
      <c r="E13" s="16">
        <f>VLOOKUP(D13,Legenda!$A$8:$C$13,3,FALSE)*G13*VLOOKUP(C13,Legenda!$A$1:$C$7,3,FALSE)</f>
        <v>0</v>
      </c>
      <c r="F13" s="17" t="s">
        <v>33</v>
      </c>
      <c r="G13" s="17">
        <f>VLOOKUP(F13,Legenda!$A$15:$C$21,3,FALSE)</f>
        <v>10</v>
      </c>
      <c r="H13" s="17" t="s">
        <v>50</v>
      </c>
      <c r="I13" s="18">
        <f>VLOOKUP(D13,Legenda!$A$8:$C$13,3,FALSE)*G13*VLOOKUP(C13,Legenda!$A$1:$C$7,3,FALSE)*VLOOKUP(H13,Legenda!$A$26:$C$29,3,FALSE)</f>
        <v>0</v>
      </c>
      <c r="J13" s="18">
        <f>Legenda!$C$3*Legenda!$C$10*Tabulka267[[#This Row],[Váha číselná]]</f>
        <v>50</v>
      </c>
      <c r="K13" s="19" t="s">
        <v>26</v>
      </c>
    </row>
    <row r="14" spans="1:11" ht="27.6">
      <c r="A14" s="53" t="s">
        <v>113</v>
      </c>
      <c r="B14" s="54" t="s">
        <v>114</v>
      </c>
      <c r="C14" s="15" t="s">
        <v>26</v>
      </c>
      <c r="D14" s="16" t="s">
        <v>26</v>
      </c>
      <c r="E14" s="16">
        <f>VLOOKUP(D14,Legenda!$A$8:$C$13,3,FALSE)*G14*VLOOKUP(C14,Legenda!$A$1:$C$7,3,FALSE)</f>
        <v>0</v>
      </c>
      <c r="F14" s="17" t="s">
        <v>33</v>
      </c>
      <c r="G14" s="17">
        <f>VLOOKUP(F14,Legenda!$A$15:$C$21,3,FALSE)</f>
        <v>10</v>
      </c>
      <c r="H14" s="17" t="s">
        <v>50</v>
      </c>
      <c r="I14" s="18">
        <f>VLOOKUP(D14,Legenda!$A$8:$C$13,3,FALSE)*G14*VLOOKUP(C14,Legenda!$A$1:$C$7,3,FALSE)*VLOOKUP(H14,Legenda!$A$26:$C$29,3,FALSE)</f>
        <v>0</v>
      </c>
      <c r="J14" s="18">
        <f>Legenda!$C$3*Legenda!$C$10*Tabulka267[[#This Row],[Váha číselná]]</f>
        <v>50</v>
      </c>
      <c r="K14" s="19" t="s">
        <v>26</v>
      </c>
    </row>
    <row r="15" spans="1:11" ht="151.8">
      <c r="A15" s="53" t="s">
        <v>115</v>
      </c>
      <c r="B15" s="54" t="s">
        <v>116</v>
      </c>
      <c r="C15" s="15" t="s">
        <v>26</v>
      </c>
      <c r="D15" s="16" t="s">
        <v>26</v>
      </c>
      <c r="E15" s="16">
        <f>VLOOKUP(D15,Legenda!$A$8:$C$13,3,FALSE)*G15*VLOOKUP(C15,Legenda!$A$1:$C$7,3,FALSE)</f>
        <v>0</v>
      </c>
      <c r="F15" s="17" t="s">
        <v>33</v>
      </c>
      <c r="G15" s="17">
        <f>VLOOKUP(F15,Legenda!$A$15:$C$21,3,FALSE)</f>
        <v>10</v>
      </c>
      <c r="H15" s="17" t="s">
        <v>50</v>
      </c>
      <c r="I15" s="18">
        <f>VLOOKUP(D15,Legenda!$A$8:$C$13,3,FALSE)*G15*VLOOKUP(C15,Legenda!$A$1:$C$7,3,FALSE)*VLOOKUP(H15,Legenda!$A$26:$C$29,3,FALSE)</f>
        <v>0</v>
      </c>
      <c r="J15" s="18">
        <f>Legenda!$C$3*Legenda!$C$10*Tabulka267[[#This Row],[Váha číselná]]</f>
        <v>50</v>
      </c>
      <c r="K15" s="19" t="s">
        <v>26</v>
      </c>
    </row>
    <row r="16" spans="1:11" ht="82.8">
      <c r="A16" s="53" t="s">
        <v>117</v>
      </c>
      <c r="B16" s="54" t="s">
        <v>118</v>
      </c>
      <c r="C16" s="15" t="s">
        <v>26</v>
      </c>
      <c r="D16" s="16" t="s">
        <v>26</v>
      </c>
      <c r="E16" s="16">
        <f>VLOOKUP(D16,Legenda!$A$8:$C$13,3,FALSE)*G16*VLOOKUP(C16,Legenda!$A$1:$C$7,3,FALSE)</f>
        <v>0</v>
      </c>
      <c r="F16" s="17" t="s">
        <v>33</v>
      </c>
      <c r="G16" s="17">
        <f>VLOOKUP(F16,Legenda!$A$15:$C$21,3,FALSE)</f>
        <v>10</v>
      </c>
      <c r="H16" s="17" t="s">
        <v>50</v>
      </c>
      <c r="I16" s="18">
        <f>VLOOKUP(D16,Legenda!$A$8:$C$13,3,FALSE)*G16*VLOOKUP(C16,Legenda!$A$1:$C$7,3,FALSE)*VLOOKUP(H16,Legenda!$A$26:$C$29,3,FALSE)</f>
        <v>0</v>
      </c>
      <c r="J16" s="18">
        <f>Legenda!$C$3*Legenda!$C$10*Tabulka267[[#This Row],[Váha číselná]]</f>
        <v>50</v>
      </c>
      <c r="K16" s="19" t="s">
        <v>26</v>
      </c>
    </row>
    <row r="17" spans="1:11" ht="27.6">
      <c r="A17" s="53" t="s">
        <v>119</v>
      </c>
      <c r="B17" s="54" t="s">
        <v>120</v>
      </c>
      <c r="C17" s="15" t="s">
        <v>26</v>
      </c>
      <c r="D17" s="16" t="s">
        <v>26</v>
      </c>
      <c r="E17" s="16">
        <f>VLOOKUP(D17,Legenda!$A$8:$C$13,3,FALSE)*G17*VLOOKUP(C17,Legenda!$A$1:$C$7,3,FALSE)</f>
        <v>0</v>
      </c>
      <c r="F17" s="17" t="s">
        <v>33</v>
      </c>
      <c r="G17" s="17">
        <f>VLOOKUP(F17,Legenda!$A$15:$C$21,3,FALSE)</f>
        <v>10</v>
      </c>
      <c r="H17" s="17" t="s">
        <v>50</v>
      </c>
      <c r="I17" s="18">
        <f>VLOOKUP(D17,Legenda!$A$8:$C$13,3,FALSE)*G17*VLOOKUP(C17,Legenda!$A$1:$C$7,3,FALSE)*VLOOKUP(H17,Legenda!$A$26:$C$29,3,FALSE)</f>
        <v>0</v>
      </c>
      <c r="J17" s="18">
        <f>Legenda!$C$3*Legenda!$C$10*Tabulka267[[#This Row],[Váha číselná]]</f>
        <v>50</v>
      </c>
      <c r="K17" s="19" t="s">
        <v>26</v>
      </c>
    </row>
    <row r="18" spans="1:11" ht="193.2">
      <c r="A18" s="53" t="s">
        <v>121</v>
      </c>
      <c r="B18" s="54" t="s">
        <v>122</v>
      </c>
      <c r="C18" s="15" t="s">
        <v>26</v>
      </c>
      <c r="D18" s="16" t="s">
        <v>26</v>
      </c>
      <c r="E18" s="16">
        <f>VLOOKUP(D18,Legenda!$A$8:$C$13,3,FALSE)*G18*VLOOKUP(C18,Legenda!$A$1:$C$7,3,FALSE)</f>
        <v>0</v>
      </c>
      <c r="F18" s="17" t="s">
        <v>33</v>
      </c>
      <c r="G18" s="17">
        <f>VLOOKUP(F18,Legenda!$A$15:$C$21,3,FALSE)</f>
        <v>10</v>
      </c>
      <c r="H18" s="17" t="s">
        <v>50</v>
      </c>
      <c r="I18" s="18">
        <f>VLOOKUP(D18,Legenda!$A$8:$C$13,3,FALSE)*G18*VLOOKUP(C18,Legenda!$A$1:$C$7,3,FALSE)*VLOOKUP(H18,Legenda!$A$26:$C$29,3,FALSE)</f>
        <v>0</v>
      </c>
      <c r="J18" s="18">
        <f>Legenda!$C$3*Legenda!$C$10*Tabulka267[[#This Row],[Váha číselná]]</f>
        <v>50</v>
      </c>
      <c r="K18" s="19" t="s">
        <v>26</v>
      </c>
    </row>
    <row r="19" spans="1:11" ht="69">
      <c r="A19" s="53" t="s">
        <v>123</v>
      </c>
      <c r="B19" s="54" t="s">
        <v>124</v>
      </c>
      <c r="C19" s="15" t="s">
        <v>26</v>
      </c>
      <c r="D19" s="16" t="s">
        <v>26</v>
      </c>
      <c r="E19" s="16">
        <f>VLOOKUP(D19,Legenda!$A$8:$C$13,3,FALSE)*G19*VLOOKUP(C19,Legenda!$A$1:$C$7,3,FALSE)</f>
        <v>0</v>
      </c>
      <c r="F19" s="17" t="s">
        <v>33</v>
      </c>
      <c r="G19" s="17">
        <f>VLOOKUP(F19,Legenda!$A$15:$C$21,3,FALSE)</f>
        <v>10</v>
      </c>
      <c r="H19" s="17" t="s">
        <v>50</v>
      </c>
      <c r="I19" s="18">
        <f>VLOOKUP(D19,Legenda!$A$8:$C$13,3,FALSE)*G19*VLOOKUP(C19,Legenda!$A$1:$C$7,3,FALSE)*VLOOKUP(H19,Legenda!$A$26:$C$29,3,FALSE)</f>
        <v>0</v>
      </c>
      <c r="J19" s="18">
        <f>Legenda!$C$3*Legenda!$C$10*Tabulka267[[#This Row],[Váha číselná]]</f>
        <v>50</v>
      </c>
      <c r="K19" s="19" t="s">
        <v>26</v>
      </c>
    </row>
    <row r="20" spans="1:11" ht="69">
      <c r="A20" s="53" t="s">
        <v>125</v>
      </c>
      <c r="B20" s="54" t="s">
        <v>126</v>
      </c>
      <c r="C20" s="15" t="s">
        <v>26</v>
      </c>
      <c r="D20" s="16" t="s">
        <v>26</v>
      </c>
      <c r="E20" s="16">
        <f>VLOOKUP(D20,Legenda!$A$8:$C$13,3,FALSE)*G20*VLOOKUP(C20,Legenda!$A$1:$C$7,3,FALSE)</f>
        <v>0</v>
      </c>
      <c r="F20" s="17" t="s">
        <v>33</v>
      </c>
      <c r="G20" s="17">
        <f>VLOOKUP(F20,Legenda!$A$15:$C$21,3,FALSE)</f>
        <v>10</v>
      </c>
      <c r="H20" s="17" t="s">
        <v>50</v>
      </c>
      <c r="I20" s="18">
        <f>VLOOKUP(D20,Legenda!$A$8:$C$13,3,FALSE)*G20*VLOOKUP(C20,Legenda!$A$1:$C$7,3,FALSE)*VLOOKUP(H20,Legenda!$A$26:$C$29,3,FALSE)</f>
        <v>0</v>
      </c>
      <c r="J20" s="18">
        <f>Legenda!$C$3*Legenda!$C$10*Tabulka267[[#This Row],[Váha číselná]]</f>
        <v>50</v>
      </c>
      <c r="K20" s="19" t="s">
        <v>26</v>
      </c>
    </row>
    <row r="21" spans="1:11" ht="151.8">
      <c r="A21" s="53" t="s">
        <v>127</v>
      </c>
      <c r="B21" s="54" t="s">
        <v>128</v>
      </c>
      <c r="C21" s="15" t="s">
        <v>26</v>
      </c>
      <c r="D21" s="16" t="s">
        <v>26</v>
      </c>
      <c r="E21" s="16">
        <f>VLOOKUP(D21,Legenda!$A$8:$C$13,3,FALSE)*G21*VLOOKUP(C21,Legenda!$A$1:$C$7,3,FALSE)</f>
        <v>0</v>
      </c>
      <c r="F21" s="17" t="s">
        <v>33</v>
      </c>
      <c r="G21" s="17">
        <f>VLOOKUP(F21,Legenda!$A$15:$C$21,3,FALSE)</f>
        <v>10</v>
      </c>
      <c r="H21" s="17" t="s">
        <v>50</v>
      </c>
      <c r="I21" s="18">
        <f>VLOOKUP(D21,Legenda!$A$8:$C$13,3,FALSE)*G21*VLOOKUP(C21,Legenda!$A$1:$C$7,3,FALSE)*VLOOKUP(H21,Legenda!$A$26:$C$29,3,FALSE)</f>
        <v>0</v>
      </c>
      <c r="J21" s="18">
        <f>Legenda!$C$3*Legenda!$C$10*Tabulka267[[#This Row],[Váha číselná]]</f>
        <v>50</v>
      </c>
      <c r="K21" s="19" t="s">
        <v>26</v>
      </c>
    </row>
    <row r="22" spans="1:11" ht="69">
      <c r="A22" s="53" t="s">
        <v>129</v>
      </c>
      <c r="B22" s="54" t="s">
        <v>130</v>
      </c>
      <c r="C22" s="15" t="s">
        <v>26</v>
      </c>
      <c r="D22" s="16" t="s">
        <v>26</v>
      </c>
      <c r="E22" s="16">
        <f>VLOOKUP(D22,Legenda!$A$8:$C$13,3,FALSE)*G22*VLOOKUP(C22,Legenda!$A$1:$C$7,3,FALSE)</f>
        <v>0</v>
      </c>
      <c r="F22" s="17" t="s">
        <v>33</v>
      </c>
      <c r="G22" s="17">
        <f>VLOOKUP(F22,Legenda!$A$15:$C$21,3,FALSE)</f>
        <v>10</v>
      </c>
      <c r="H22" s="17" t="s">
        <v>50</v>
      </c>
      <c r="I22" s="18">
        <f>VLOOKUP(D22,Legenda!$A$8:$C$13,3,FALSE)*G22*VLOOKUP(C22,Legenda!$A$1:$C$7,3,FALSE)*VLOOKUP(H22,Legenda!$A$26:$C$29,3,FALSE)</f>
        <v>0</v>
      </c>
      <c r="J22" s="18">
        <f>Legenda!$C$3*Legenda!$C$10*Tabulka267[[#This Row],[Váha číselná]]</f>
        <v>50</v>
      </c>
      <c r="K22" s="19" t="s">
        <v>26</v>
      </c>
    </row>
    <row r="23" spans="1:11" ht="82.8">
      <c r="A23" s="53" t="s">
        <v>131</v>
      </c>
      <c r="B23" s="54" t="s">
        <v>132</v>
      </c>
      <c r="C23" s="15" t="s">
        <v>26</v>
      </c>
      <c r="D23" s="16" t="s">
        <v>26</v>
      </c>
      <c r="E23" s="16">
        <f>VLOOKUP(D23,Legenda!$A$8:$C$13,3,FALSE)*G23*VLOOKUP(C23,Legenda!$A$1:$C$7,3,FALSE)</f>
        <v>0</v>
      </c>
      <c r="F23" s="17" t="s">
        <v>33</v>
      </c>
      <c r="G23" s="17">
        <f>VLOOKUP(F23,Legenda!$A$15:$C$21,3,FALSE)</f>
        <v>10</v>
      </c>
      <c r="H23" s="17" t="s">
        <v>50</v>
      </c>
      <c r="I23" s="18">
        <f>VLOOKUP(D23,Legenda!$A$8:$C$13,3,FALSE)*G23*VLOOKUP(C23,Legenda!$A$1:$C$7,3,FALSE)*VLOOKUP(H23,Legenda!$A$26:$C$29,3,FALSE)</f>
        <v>0</v>
      </c>
      <c r="J23" s="18">
        <f>Legenda!$C$3*Legenda!$C$10*Tabulka267[[#This Row],[Váha číselná]]</f>
        <v>50</v>
      </c>
      <c r="K23" s="19" t="s">
        <v>26</v>
      </c>
    </row>
    <row r="24" spans="1:11" ht="69">
      <c r="A24" s="53" t="s">
        <v>133</v>
      </c>
      <c r="B24" s="54" t="s">
        <v>134</v>
      </c>
      <c r="C24" s="15" t="s">
        <v>26</v>
      </c>
      <c r="D24" s="16" t="s">
        <v>26</v>
      </c>
      <c r="E24" s="16">
        <f>VLOOKUP(D24,Legenda!$A$8:$C$13,3,FALSE)*G24*VLOOKUP(C24,Legenda!$A$1:$C$7,3,FALSE)</f>
        <v>0</v>
      </c>
      <c r="F24" s="17" t="s">
        <v>33</v>
      </c>
      <c r="G24" s="17">
        <f>VLOOKUP(F24,Legenda!$A$15:$C$21,3,FALSE)</f>
        <v>10</v>
      </c>
      <c r="H24" s="17" t="s">
        <v>50</v>
      </c>
      <c r="I24" s="18">
        <f>VLOOKUP(D24,Legenda!$A$8:$C$13,3,FALSE)*G24*VLOOKUP(C24,Legenda!$A$1:$C$7,3,FALSE)*VLOOKUP(H24,Legenda!$A$26:$C$29,3,FALSE)</f>
        <v>0</v>
      </c>
      <c r="J24" s="18">
        <f>Legenda!$C$3*Legenda!$C$10*Tabulka267[[#This Row],[Váha číselná]]</f>
        <v>50</v>
      </c>
      <c r="K24" s="19" t="s">
        <v>26</v>
      </c>
    </row>
    <row r="25" spans="1:11" ht="179.4">
      <c r="A25" s="53" t="s">
        <v>135</v>
      </c>
      <c r="B25" s="54" t="s">
        <v>136</v>
      </c>
      <c r="C25" s="15" t="s">
        <v>26</v>
      </c>
      <c r="D25" s="16" t="s">
        <v>26</v>
      </c>
      <c r="E25" s="16">
        <f>VLOOKUP(D25,Legenda!$A$8:$C$13,3,FALSE)*G25*VLOOKUP(C25,Legenda!$A$1:$C$7,3,FALSE)</f>
        <v>0</v>
      </c>
      <c r="F25" s="17" t="s">
        <v>33</v>
      </c>
      <c r="G25" s="17">
        <f>VLOOKUP(F25,Legenda!$A$15:$C$21,3,FALSE)</f>
        <v>10</v>
      </c>
      <c r="H25" s="17" t="s">
        <v>50</v>
      </c>
      <c r="I25" s="18">
        <f>VLOOKUP(D25,Legenda!$A$8:$C$13,3,FALSE)*G25*VLOOKUP(C25,Legenda!$A$1:$C$7,3,FALSE)*VLOOKUP(H25,Legenda!$A$26:$C$29,3,FALSE)</f>
        <v>0</v>
      </c>
      <c r="J25" s="18">
        <f>Legenda!$C$3*Legenda!$C$10*Tabulka267[[#This Row],[Váha číselná]]</f>
        <v>50</v>
      </c>
      <c r="K25" s="19" t="s">
        <v>26</v>
      </c>
    </row>
    <row r="26" spans="1:11" ht="110.4">
      <c r="A26" s="53" t="s">
        <v>137</v>
      </c>
      <c r="B26" s="54" t="s">
        <v>138</v>
      </c>
      <c r="C26" s="15" t="s">
        <v>26</v>
      </c>
      <c r="D26" s="16" t="s">
        <v>26</v>
      </c>
      <c r="E26" s="16">
        <f>VLOOKUP(D26,Legenda!$A$8:$C$13,3,FALSE)*G26*VLOOKUP(C26,Legenda!$A$1:$C$7,3,FALSE)</f>
        <v>0</v>
      </c>
      <c r="F26" s="17" t="s">
        <v>33</v>
      </c>
      <c r="G26" s="17">
        <f>VLOOKUP(F26,Legenda!$A$15:$C$21,3,FALSE)</f>
        <v>10</v>
      </c>
      <c r="H26" s="17" t="s">
        <v>50</v>
      </c>
      <c r="I26" s="18">
        <f>VLOOKUP(D26,Legenda!$A$8:$C$13,3,FALSE)*G26*VLOOKUP(C26,Legenda!$A$1:$C$7,3,FALSE)*VLOOKUP(H26,Legenda!$A$26:$C$29,3,FALSE)</f>
        <v>0</v>
      </c>
      <c r="J26" s="18">
        <f>Legenda!$C$3*Legenda!$C$10*Tabulka267[[#This Row],[Váha číselná]]</f>
        <v>50</v>
      </c>
      <c r="K26" s="19" t="s">
        <v>26</v>
      </c>
    </row>
    <row r="27" spans="1:11" ht="124.2">
      <c r="A27" s="55" t="s">
        <v>139</v>
      </c>
      <c r="B27" s="56" t="s">
        <v>140</v>
      </c>
      <c r="C27" s="22" t="s">
        <v>26</v>
      </c>
      <c r="D27" s="23" t="s">
        <v>26</v>
      </c>
      <c r="E27" s="23">
        <f>VLOOKUP(D27,Legenda!$A$8:$C$13,3,FALSE)*G27*VLOOKUP(C27,Legenda!$A$1:$C$7,3,FALSE)</f>
        <v>0</v>
      </c>
      <c r="F27" s="24" t="s">
        <v>33</v>
      </c>
      <c r="G27" s="24">
        <f>VLOOKUP(F27,Legenda!$A$15:$C$21,3,FALSE)</f>
        <v>10</v>
      </c>
      <c r="H27" s="24" t="s">
        <v>50</v>
      </c>
      <c r="I27" s="25">
        <f>VLOOKUP(D27,Legenda!$A$8:$C$13,3,FALSE)*G27*VLOOKUP(C27,Legenda!$A$1:$C$7,3,FALSE)*VLOOKUP(H27,Legenda!$A$26:$C$29,3,FALSE)</f>
        <v>0</v>
      </c>
      <c r="J27" s="25">
        <f>Legenda!$C$3*Legenda!$C$10*Tabulka267[[#This Row],[Váha číselná]]</f>
        <v>50</v>
      </c>
      <c r="K27" s="26" t="s">
        <v>26</v>
      </c>
    </row>
  </sheetData>
  <mergeCells count="1">
    <mergeCell ref="B5:C5"/>
  </mergeCells>
  <dataValidations count="4">
    <dataValidation type="list" allowBlank="1" showInputMessage="1" showErrorMessage="1" sqref="F8:F27">
      <formula1>Legenda!$A$17:$A$21</formula1>
    </dataValidation>
    <dataValidation type="list" allowBlank="1" showInputMessage="1" showErrorMessage="1" sqref="H8:H27">
      <formula1>Legenda!$A$26:$A$29</formula1>
    </dataValidation>
    <dataValidation type="list" allowBlank="1" showInputMessage="1" showErrorMessage="1" sqref="C8:C27">
      <formula1>Legenda!$A$3:$A$6</formula1>
    </dataValidation>
    <dataValidation type="list" showInputMessage="1" showErrorMessage="1" sqref="D8:D27">
      <formula1>Legenda!$A$10:$A$13</formula1>
    </dataValidation>
  </dataValidations>
  <printOptions/>
  <pageMargins left="0.7086614173228347" right="0.7086614173228347" top="0.7874015748031497" bottom="0.7874015748031497" header="0.31496062992125984" footer="0.31496062992125984"/>
  <pageSetup fitToHeight="4" fitToWidth="1" horizontalDpi="600" verticalDpi="600" orientation="landscape" paperSize="9" scale="68" r:id="rId2"/>
  <headerFooter scaleWithDoc="0">
    <oddHeader>&amp;L&amp;"Times New Roman,Tučné"&amp;12Příloha č. 3 - Hodnocení technické úrovně systému&amp;R&amp;"Times New Roman,Obyčejné"&amp;A</oddHeader>
    <oddFooter>&amp;C&amp;"Times New Roman,Obyčejné"&amp;12&amp;P / &amp;N</oddFooter>
  </headerFooter>
  <tableParts>
    <tablePart r:id="rId1"/>
  </tableParts>
  <extLst>
    <ext xmlns:x14="http://schemas.microsoft.com/office/spreadsheetml/2009/9/main" uri="{78C0D931-6437-407d-A8EE-F0AAD7539E65}">
      <x14:conditionalFormattings>
        <x14:conditionalFormatting xmlns:xm="http://schemas.microsoft.com/office/excel/2006/main">
          <x14:cfRule type="containsText" priority="1" operator="containsText">
            <xm:f>NOT(ISERROR(SEARCH(Legenda!$A$13,D8)))</xm:f>
            <xm:f>Legenda!$A$13</xm:f>
            <x14:dxf>
              <fill>
                <patternFill patternType="solid">
                  <bgColor theme="4" tint="0.7999799847602844"/>
                </patternFill>
              </fill>
              <border>
                <left style="thin"/>
                <right style="thin"/>
                <top style="thin"/>
                <bottom style="thin"/>
              </border>
            </x14:dxf>
          </x14:cfRule>
          <x14:cfRule type="containsText" priority="6" operator="containsText">
            <xm:f>NOT(ISERROR(SEARCH(Legenda!$A$12,D8)))</xm:f>
            <xm:f>Legenda!$A$12</xm:f>
            <x14:dxf>
              <fill>
                <patternFill patternType="solid">
                  <bgColor theme="5" tint="0.7999799847602844"/>
                </patternFill>
              </fill>
              <border>
                <left style="thin"/>
                <right style="thin"/>
                <top style="thin"/>
                <bottom style="thin"/>
              </border>
            </x14:dxf>
          </x14:cfRule>
          <x14:cfRule type="containsText" priority="7" operator="containsText">
            <xm:f>NOT(ISERROR(SEARCH(Legenda!$A$11,D8)))</xm:f>
            <xm:f>Legenda!$A$11</xm:f>
            <x14:dxf>
              <fill>
                <patternFill patternType="solid">
                  <bgColor theme="9" tint="0.7999799847602844"/>
                </patternFill>
              </fill>
              <border>
                <left style="thin"/>
                <right style="thin"/>
                <top style="thin"/>
                <bottom style="thin"/>
              </border>
            </x14:dxf>
          </x14:cfRule>
          <x14:cfRule type="containsText" priority="8" operator="containsText">
            <xm:f>NOT(ISERROR(SEARCH(Legenda!$A$10,D8)))</xm:f>
            <xm:f>Legenda!$A$10</xm:f>
            <x14:dxf>
              <fill>
                <patternFill patternType="solid">
                  <bgColor theme="9" tint="-0.24993999302387238"/>
                </patternFill>
              </fill>
              <border>
                <left style="thin">
                  <color theme="9" tint="-0.24993999302387238"/>
                </left>
                <right style="thin">
                  <color theme="9" tint="-0.24993999302387238"/>
                </right>
                <top style="thin">
                  <color theme="9" tint="-0.24993999302387238"/>
                </top>
                <bottom style="thin">
                  <color theme="9" tint="-0.24993999302387238"/>
                </bottom>
              </border>
            </x14:dxf>
          </x14:cfRule>
          <xm:sqref>D8:D27</xm:sqref>
        </x14:conditionalFormatting>
        <x14:conditionalFormatting xmlns:xm="http://schemas.microsoft.com/office/excel/2006/main">
          <x14:cfRule type="containsText" priority="3" operator="containsText">
            <xm:f>NOT(ISERROR(SEARCH(Legenda!$A$4,C8)))</xm:f>
            <xm:f>Legenda!$A$4</xm:f>
            <x14:dxf>
              <fill>
                <patternFill patternType="solid">
                  <bgColor theme="9" tint="0.7999799847602844"/>
                </patternFill>
              </fill>
              <border>
                <left style="thin"/>
                <right style="thin"/>
                <top style="thin"/>
                <bottom style="thin"/>
              </border>
            </x14:dxf>
          </x14:cfRule>
          <x14:cfRule type="containsText" priority="4" operator="containsText">
            <xm:f>NOT(ISERROR(SEARCH(Legenda!$A$3,C8)))</xm:f>
            <xm:f>Legenda!$A$3</xm:f>
            <x14:dxf>
              <fill>
                <patternFill patternType="solid">
                  <bgColor theme="9" tint="-0.24993999302387238"/>
                </patternFill>
              </fill>
              <border>
                <left style="thin">
                  <color theme="9" tint="-0.24993999302387238"/>
                </left>
                <right style="thin">
                  <color theme="9" tint="-0.24993999302387238"/>
                </right>
                <top style="thin">
                  <color theme="9" tint="-0.24993999302387238"/>
                </top>
                <bottom style="thin">
                  <color theme="9" tint="-0.24993999302387238"/>
                </bottom>
              </border>
            </x14:dxf>
          </x14:cfRule>
          <x14:cfRule type="containsText" priority="5" operator="containsText">
            <xm:f>NOT(ISERROR(SEARCH(Legenda!$A$6,C8)))</xm:f>
            <xm:f>Legenda!$A$6</xm:f>
            <x14:dxf>
              <fill>
                <patternFill patternType="solid">
                  <bgColor theme="4" tint="0.7999799847602844"/>
                </patternFill>
              </fill>
              <border>
                <left style="thin"/>
                <right style="thin"/>
                <top style="thin"/>
                <bottom style="thin"/>
              </border>
            </x14:dxf>
          </x14:cfRule>
          <xm:sqref>C8:C27</xm:sqref>
        </x14:conditionalFormatting>
        <x14:conditionalFormatting xmlns:xm="http://schemas.microsoft.com/office/excel/2006/main">
          <x14:cfRule type="containsText" priority="2" operator="containsText">
            <xm:f>NOT(ISERROR(SEARCH(Legenda!$A$5,C8)))</xm:f>
            <xm:f>Legenda!$A$5</xm:f>
            <x14:dxf>
              <fill>
                <patternFill patternType="solid">
                  <bgColor theme="5" tint="0.7999799847602844"/>
                </patternFill>
              </fill>
              <border>
                <left style="thin"/>
                <right style="thin"/>
                <top style="thin"/>
                <bottom style="thin"/>
              </border>
            </x14:dxf>
          </x14:cfRule>
          <xm:sqref>C8:D27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K30"/>
  <sheetViews>
    <sheetView tabSelected="1" workbookViewId="0" topLeftCell="A16">
      <selection activeCell="A1" sqref="A1:XFD1048576"/>
    </sheetView>
  </sheetViews>
  <sheetFormatPr defaultColWidth="9.140625" defaultRowHeight="15"/>
  <cols>
    <col min="1" max="1" width="10.57421875" style="42" customWidth="1"/>
    <col min="2" max="2" width="54.8515625" style="45" customWidth="1"/>
    <col min="3" max="3" width="9.421875" style="46" customWidth="1"/>
    <col min="4" max="4" width="14.140625" style="46" customWidth="1"/>
    <col min="5" max="5" width="14.140625" style="43" customWidth="1"/>
    <col min="6" max="7" width="9.421875" style="43" customWidth="1"/>
    <col min="8" max="8" width="13.421875" style="43" bestFit="1" customWidth="1"/>
    <col min="9" max="9" width="13.421875" style="43" customWidth="1"/>
    <col min="10" max="10" width="15.00390625" style="31" bestFit="1" customWidth="1"/>
    <col min="11" max="11" width="28.421875" style="31" customWidth="1"/>
    <col min="12" max="16384" width="8.8515625" style="31" customWidth="1"/>
  </cols>
  <sheetData>
    <row r="2" spans="2:5" ht="15">
      <c r="B2" s="27" t="s">
        <v>52</v>
      </c>
      <c r="C2" s="28"/>
      <c r="D2" s="28">
        <f>SUM(J8:J449)</f>
        <v>1150</v>
      </c>
      <c r="E2" s="28"/>
    </row>
    <row r="3" spans="2:5" ht="15">
      <c r="B3" s="27" t="s">
        <v>53</v>
      </c>
      <c r="C3" s="28"/>
      <c r="D3" s="28">
        <f>SUM(E7:E448)</f>
        <v>0</v>
      </c>
      <c r="E3" s="28"/>
    </row>
    <row r="4" spans="2:5" ht="15">
      <c r="B4" s="29" t="s">
        <v>54</v>
      </c>
      <c r="C4" s="28"/>
      <c r="D4" s="28">
        <f>SUM(I8:I449)</f>
        <v>0</v>
      </c>
      <c r="E4" s="28"/>
    </row>
    <row r="5" spans="2:4" ht="15">
      <c r="B5" s="114"/>
      <c r="C5" s="114"/>
      <c r="D5" s="44"/>
    </row>
    <row r="7" spans="1:11" s="47" customFormat="1" ht="55.2">
      <c r="A7" s="8" t="s">
        <v>55</v>
      </c>
      <c r="B7" s="9" t="s">
        <v>56</v>
      </c>
      <c r="C7" s="10" t="s">
        <v>57</v>
      </c>
      <c r="D7" s="11" t="s">
        <v>58</v>
      </c>
      <c r="E7" s="11" t="s">
        <v>59</v>
      </c>
      <c r="F7" s="10" t="s">
        <v>60</v>
      </c>
      <c r="G7" s="10" t="s">
        <v>61</v>
      </c>
      <c r="H7" s="10" t="s">
        <v>62</v>
      </c>
      <c r="I7" s="10" t="s">
        <v>63</v>
      </c>
      <c r="J7" s="10" t="s">
        <v>64</v>
      </c>
      <c r="K7" s="12" t="s">
        <v>203</v>
      </c>
    </row>
    <row r="8" spans="1:11" ht="110.4">
      <c r="A8" s="13" t="s">
        <v>141</v>
      </c>
      <c r="B8" s="14" t="s">
        <v>142</v>
      </c>
      <c r="C8" s="15" t="s">
        <v>26</v>
      </c>
      <c r="D8" s="16" t="s">
        <v>26</v>
      </c>
      <c r="E8" s="16">
        <f>VLOOKUP(D8,Legenda!$A$8:$C$13,3,FALSE)*G8*VLOOKUP(C8,Legenda!$A$1:$C$7,3,FALSE)</f>
        <v>0</v>
      </c>
      <c r="F8" s="17" t="s">
        <v>33</v>
      </c>
      <c r="G8" s="17">
        <f>VLOOKUP(F8,Legenda!$A$15:$C$21,3,FALSE)</f>
        <v>10</v>
      </c>
      <c r="H8" s="17" t="s">
        <v>50</v>
      </c>
      <c r="I8" s="18">
        <f>VLOOKUP(D8,Legenda!$A$8:$C$13,3,FALSE)*G8*VLOOKUP(C8,Legenda!$A$1:$C$7,3,FALSE)*VLOOKUP(H8,Legenda!$A$26:$C$29,3,FALSE)</f>
        <v>0</v>
      </c>
      <c r="J8" s="18">
        <f>Legenda!$C$3*Legenda!$C$10*Tabulka267[[#This Row],[Váha číselná]]</f>
        <v>50</v>
      </c>
      <c r="K8" s="19" t="s">
        <v>26</v>
      </c>
    </row>
    <row r="9" spans="1:11" ht="41.4">
      <c r="A9" s="13" t="s">
        <v>143</v>
      </c>
      <c r="B9" s="14" t="s">
        <v>144</v>
      </c>
      <c r="C9" s="15" t="s">
        <v>26</v>
      </c>
      <c r="D9" s="16" t="s">
        <v>26</v>
      </c>
      <c r="E9" s="16">
        <f>VLOOKUP(D9,Legenda!$A$8:$C$13,3,FALSE)*G9*VLOOKUP(C9,Legenda!$A$1:$C$7,3,FALSE)</f>
        <v>0</v>
      </c>
      <c r="F9" s="17" t="s">
        <v>33</v>
      </c>
      <c r="G9" s="17">
        <f>VLOOKUP(F9,Legenda!$A$15:$C$21,3,FALSE)</f>
        <v>10</v>
      </c>
      <c r="H9" s="17" t="s">
        <v>50</v>
      </c>
      <c r="I9" s="18">
        <f>VLOOKUP(D9,Legenda!$A$8:$C$13,3,FALSE)*G9*VLOOKUP(C9,Legenda!$A$1:$C$7,3,FALSE)*VLOOKUP(H9,Legenda!$A$26:$C$29,3,FALSE)</f>
        <v>0</v>
      </c>
      <c r="J9" s="18">
        <f>Legenda!$C$3*Legenda!$C$10*Tabulka267[[#This Row],[Váha číselná]]</f>
        <v>50</v>
      </c>
      <c r="K9" s="19" t="s">
        <v>26</v>
      </c>
    </row>
    <row r="10" spans="1:11" ht="55.2">
      <c r="A10" s="13" t="s">
        <v>145</v>
      </c>
      <c r="B10" s="14" t="s">
        <v>146</v>
      </c>
      <c r="C10" s="15" t="s">
        <v>26</v>
      </c>
      <c r="D10" s="16" t="s">
        <v>26</v>
      </c>
      <c r="E10" s="16">
        <f>VLOOKUP(D10,Legenda!$A$8:$C$13,3,FALSE)*G10*VLOOKUP(C10,Legenda!$A$1:$C$7,3,FALSE)</f>
        <v>0</v>
      </c>
      <c r="F10" s="17" t="s">
        <v>33</v>
      </c>
      <c r="G10" s="17">
        <f>VLOOKUP(F10,Legenda!$A$15:$C$21,3,FALSE)</f>
        <v>10</v>
      </c>
      <c r="H10" s="17" t="s">
        <v>50</v>
      </c>
      <c r="I10" s="18">
        <f>VLOOKUP(D10,Legenda!$A$8:$C$13,3,FALSE)*G10*VLOOKUP(C10,Legenda!$A$1:$C$7,3,FALSE)*VLOOKUP(H10,Legenda!$A$26:$C$29,3,FALSE)</f>
        <v>0</v>
      </c>
      <c r="J10" s="18">
        <f>Legenda!$C$3*Legenda!$C$10*Tabulka267[[#This Row],[Váha číselná]]</f>
        <v>50</v>
      </c>
      <c r="K10" s="19" t="s">
        <v>26</v>
      </c>
    </row>
    <row r="11" spans="1:11" ht="138">
      <c r="A11" s="13" t="s">
        <v>147</v>
      </c>
      <c r="B11" s="14" t="s">
        <v>148</v>
      </c>
      <c r="C11" s="15" t="s">
        <v>26</v>
      </c>
      <c r="D11" s="16" t="s">
        <v>26</v>
      </c>
      <c r="E11" s="16">
        <f>VLOOKUP(D11,Legenda!$A$8:$C$13,3,FALSE)*G11*VLOOKUP(C11,Legenda!$A$1:$C$7,3,FALSE)</f>
        <v>0</v>
      </c>
      <c r="F11" s="17" t="s">
        <v>33</v>
      </c>
      <c r="G11" s="17">
        <f>VLOOKUP(F11,Legenda!$A$15:$C$21,3,FALSE)</f>
        <v>10</v>
      </c>
      <c r="H11" s="17" t="s">
        <v>50</v>
      </c>
      <c r="I11" s="18">
        <f>VLOOKUP(D11,Legenda!$A$8:$C$13,3,FALSE)*G11*VLOOKUP(C11,Legenda!$A$1:$C$7,3,FALSE)*VLOOKUP(H11,Legenda!$A$26:$C$29,3,FALSE)</f>
        <v>0</v>
      </c>
      <c r="J11" s="18">
        <f>Legenda!$C$3*Legenda!$C$10*Tabulka267[[#This Row],[Váha číselná]]</f>
        <v>50</v>
      </c>
      <c r="K11" s="19" t="s">
        <v>26</v>
      </c>
    </row>
    <row r="12" spans="1:11" ht="179.4">
      <c r="A12" s="13" t="s">
        <v>149</v>
      </c>
      <c r="B12" s="14" t="s">
        <v>150</v>
      </c>
      <c r="C12" s="15" t="s">
        <v>26</v>
      </c>
      <c r="D12" s="16" t="s">
        <v>26</v>
      </c>
      <c r="E12" s="16">
        <f>VLOOKUP(D12,Legenda!$A$8:$C$13,3,FALSE)*G12*VLOOKUP(C12,Legenda!$A$1:$C$7,3,FALSE)</f>
        <v>0</v>
      </c>
      <c r="F12" s="17" t="s">
        <v>33</v>
      </c>
      <c r="G12" s="17">
        <f>VLOOKUP(F12,Legenda!$A$15:$C$21,3,FALSE)</f>
        <v>10</v>
      </c>
      <c r="H12" s="17" t="s">
        <v>50</v>
      </c>
      <c r="I12" s="18">
        <f>VLOOKUP(D12,Legenda!$A$8:$C$13,3,FALSE)*G12*VLOOKUP(C12,Legenda!$A$1:$C$7,3,FALSE)*VLOOKUP(H12,Legenda!$A$26:$C$29,3,FALSE)</f>
        <v>0</v>
      </c>
      <c r="J12" s="18">
        <f>Legenda!$C$3*Legenda!$C$10*Tabulka267[[#This Row],[Váha číselná]]</f>
        <v>50</v>
      </c>
      <c r="K12" s="19" t="s">
        <v>26</v>
      </c>
    </row>
    <row r="13" spans="1:11" ht="248.4">
      <c r="A13" s="13" t="s">
        <v>151</v>
      </c>
      <c r="B13" s="14" t="s">
        <v>152</v>
      </c>
      <c r="C13" s="15" t="s">
        <v>26</v>
      </c>
      <c r="D13" s="16" t="s">
        <v>26</v>
      </c>
      <c r="E13" s="16">
        <f>VLOOKUP(D13,Legenda!$A$8:$C$13,3,FALSE)*G13*VLOOKUP(C13,Legenda!$A$1:$C$7,3,FALSE)</f>
        <v>0</v>
      </c>
      <c r="F13" s="17" t="s">
        <v>33</v>
      </c>
      <c r="G13" s="17">
        <f>VLOOKUP(F13,Legenda!$A$15:$C$21,3,FALSE)</f>
        <v>10</v>
      </c>
      <c r="H13" s="17" t="s">
        <v>50</v>
      </c>
      <c r="I13" s="18">
        <f>VLOOKUP(D13,Legenda!$A$8:$C$13,3,FALSE)*G13*VLOOKUP(C13,Legenda!$A$1:$C$7,3,FALSE)*VLOOKUP(H13,Legenda!$A$26:$C$29,3,FALSE)</f>
        <v>0</v>
      </c>
      <c r="J13" s="18">
        <f>Legenda!$C$3*Legenda!$C$10*Tabulka267[[#This Row],[Váha číselná]]</f>
        <v>50</v>
      </c>
      <c r="K13" s="19" t="s">
        <v>26</v>
      </c>
    </row>
    <row r="14" spans="1:11" ht="193.2">
      <c r="A14" s="13" t="s">
        <v>153</v>
      </c>
      <c r="B14" s="14" t="s">
        <v>154</v>
      </c>
      <c r="C14" s="15" t="s">
        <v>26</v>
      </c>
      <c r="D14" s="16" t="s">
        <v>26</v>
      </c>
      <c r="E14" s="16">
        <f>VLOOKUP(D14,Legenda!$A$8:$C$13,3,FALSE)*G14*VLOOKUP(C14,Legenda!$A$1:$C$7,3,FALSE)</f>
        <v>0</v>
      </c>
      <c r="F14" s="17" t="s">
        <v>33</v>
      </c>
      <c r="G14" s="17">
        <f>VLOOKUP(F14,Legenda!$A$15:$C$21,3,FALSE)</f>
        <v>10</v>
      </c>
      <c r="H14" s="17" t="s">
        <v>50</v>
      </c>
      <c r="I14" s="18">
        <f>VLOOKUP(D14,Legenda!$A$8:$C$13,3,FALSE)*G14*VLOOKUP(C14,Legenda!$A$1:$C$7,3,FALSE)*VLOOKUP(H14,Legenda!$A$26:$C$29,3,FALSE)</f>
        <v>0</v>
      </c>
      <c r="J14" s="18">
        <f>Legenda!$C$3*Legenda!$C$10*Tabulka267[[#This Row],[Váha číselná]]</f>
        <v>50</v>
      </c>
      <c r="K14" s="19" t="s">
        <v>26</v>
      </c>
    </row>
    <row r="15" spans="1:11" ht="138">
      <c r="A15" s="13" t="s">
        <v>155</v>
      </c>
      <c r="B15" s="14" t="s">
        <v>156</v>
      </c>
      <c r="C15" s="15" t="s">
        <v>26</v>
      </c>
      <c r="D15" s="16" t="s">
        <v>26</v>
      </c>
      <c r="E15" s="16">
        <f>VLOOKUP(D15,Legenda!$A$8:$C$13,3,FALSE)*G15*VLOOKUP(C15,Legenda!$A$1:$C$7,3,FALSE)</f>
        <v>0</v>
      </c>
      <c r="F15" s="17" t="s">
        <v>33</v>
      </c>
      <c r="G15" s="17">
        <f>VLOOKUP(F15,Legenda!$A$15:$C$21,3,FALSE)</f>
        <v>10</v>
      </c>
      <c r="H15" s="17" t="s">
        <v>50</v>
      </c>
      <c r="I15" s="18">
        <f>VLOOKUP(D15,Legenda!$A$8:$C$13,3,FALSE)*G15*VLOOKUP(C15,Legenda!$A$1:$C$7,3,FALSE)*VLOOKUP(H15,Legenda!$A$26:$C$29,3,FALSE)</f>
        <v>0</v>
      </c>
      <c r="J15" s="18">
        <f>Legenda!$C$3*Legenda!$C$10*Tabulka267[[#This Row],[Váha číselná]]</f>
        <v>50</v>
      </c>
      <c r="K15" s="19" t="s">
        <v>26</v>
      </c>
    </row>
    <row r="16" spans="1:11" ht="110.4">
      <c r="A16" s="13" t="s">
        <v>157</v>
      </c>
      <c r="B16" s="14" t="s">
        <v>158</v>
      </c>
      <c r="C16" s="15" t="s">
        <v>26</v>
      </c>
      <c r="D16" s="16" t="s">
        <v>26</v>
      </c>
      <c r="E16" s="16">
        <f>VLOOKUP(D16,Legenda!$A$8:$C$13,3,FALSE)*G16*VLOOKUP(C16,Legenda!$A$1:$C$7,3,FALSE)</f>
        <v>0</v>
      </c>
      <c r="F16" s="17" t="s">
        <v>33</v>
      </c>
      <c r="G16" s="17">
        <f>VLOOKUP(F16,Legenda!$A$15:$C$21,3,FALSE)</f>
        <v>10</v>
      </c>
      <c r="H16" s="17" t="s">
        <v>50</v>
      </c>
      <c r="I16" s="18">
        <f>VLOOKUP(D16,Legenda!$A$8:$C$13,3,FALSE)*G16*VLOOKUP(C16,Legenda!$A$1:$C$7,3,FALSE)*VLOOKUP(H16,Legenda!$A$26:$C$29,3,FALSE)</f>
        <v>0</v>
      </c>
      <c r="J16" s="18">
        <f>Legenda!$C$3*Legenda!$C$10*Tabulka267[[#This Row],[Váha číselná]]</f>
        <v>50</v>
      </c>
      <c r="K16" s="19" t="s">
        <v>26</v>
      </c>
    </row>
    <row r="17" spans="1:11" ht="55.2">
      <c r="A17" s="13" t="s">
        <v>159</v>
      </c>
      <c r="B17" s="14" t="s">
        <v>160</v>
      </c>
      <c r="C17" s="15" t="s">
        <v>26</v>
      </c>
      <c r="D17" s="16" t="s">
        <v>26</v>
      </c>
      <c r="E17" s="16">
        <f>VLOOKUP(D17,Legenda!$A$8:$C$13,3,FALSE)*G17*VLOOKUP(C17,Legenda!$A$1:$C$7,3,FALSE)</f>
        <v>0</v>
      </c>
      <c r="F17" s="17" t="s">
        <v>33</v>
      </c>
      <c r="G17" s="17">
        <f>VLOOKUP(F17,Legenda!$A$15:$C$21,3,FALSE)</f>
        <v>10</v>
      </c>
      <c r="H17" s="17" t="s">
        <v>50</v>
      </c>
      <c r="I17" s="18">
        <f>VLOOKUP(D17,Legenda!$A$8:$C$13,3,FALSE)*G17*VLOOKUP(C17,Legenda!$A$1:$C$7,3,FALSE)*VLOOKUP(H17,Legenda!$A$26:$C$29,3,FALSE)</f>
        <v>0</v>
      </c>
      <c r="J17" s="18">
        <f>Legenda!$C$3*Legenda!$C$10*Tabulka267[[#This Row],[Váha číselná]]</f>
        <v>50</v>
      </c>
      <c r="K17" s="19" t="s">
        <v>26</v>
      </c>
    </row>
    <row r="18" spans="1:11" ht="110.4">
      <c r="A18" s="13" t="s">
        <v>161</v>
      </c>
      <c r="B18" s="14" t="s">
        <v>162</v>
      </c>
      <c r="C18" s="15" t="s">
        <v>26</v>
      </c>
      <c r="D18" s="16" t="s">
        <v>26</v>
      </c>
      <c r="E18" s="16">
        <f>VLOOKUP(D18,Legenda!$A$8:$C$13,3,FALSE)*G18*VLOOKUP(C18,Legenda!$A$1:$C$7,3,FALSE)</f>
        <v>0</v>
      </c>
      <c r="F18" s="17" t="s">
        <v>33</v>
      </c>
      <c r="G18" s="17">
        <f>VLOOKUP(F18,Legenda!$A$15:$C$21,3,FALSE)</f>
        <v>10</v>
      </c>
      <c r="H18" s="17" t="s">
        <v>50</v>
      </c>
      <c r="I18" s="18">
        <f>VLOOKUP(D18,Legenda!$A$8:$C$13,3,FALSE)*G18*VLOOKUP(C18,Legenda!$A$1:$C$7,3,FALSE)*VLOOKUP(H18,Legenda!$A$26:$C$29,3,FALSE)</f>
        <v>0</v>
      </c>
      <c r="J18" s="18">
        <f>Legenda!$C$3*Legenda!$C$10*Tabulka267[[#This Row],[Váha číselná]]</f>
        <v>50</v>
      </c>
      <c r="K18" s="19" t="s">
        <v>26</v>
      </c>
    </row>
    <row r="19" spans="1:11" ht="124.2">
      <c r="A19" s="13" t="s">
        <v>163</v>
      </c>
      <c r="B19" s="14" t="s">
        <v>164</v>
      </c>
      <c r="C19" s="15" t="s">
        <v>26</v>
      </c>
      <c r="D19" s="16" t="s">
        <v>26</v>
      </c>
      <c r="E19" s="16">
        <f>VLOOKUP(D19,Legenda!$A$8:$C$13,3,FALSE)*G19*VLOOKUP(C19,Legenda!$A$1:$C$7,3,FALSE)</f>
        <v>0</v>
      </c>
      <c r="F19" s="17" t="s">
        <v>33</v>
      </c>
      <c r="G19" s="17">
        <f>VLOOKUP(F19,Legenda!$A$15:$C$21,3,FALSE)</f>
        <v>10</v>
      </c>
      <c r="H19" s="17" t="s">
        <v>50</v>
      </c>
      <c r="I19" s="18">
        <f>VLOOKUP(D19,Legenda!$A$8:$C$13,3,FALSE)*G19*VLOOKUP(C19,Legenda!$A$1:$C$7,3,FALSE)*VLOOKUP(H19,Legenda!$A$26:$C$29,3,FALSE)</f>
        <v>0</v>
      </c>
      <c r="J19" s="18">
        <f>Legenda!$C$3*Legenda!$C$10*Tabulka267[[#This Row],[Váha číselná]]</f>
        <v>50</v>
      </c>
      <c r="K19" s="19" t="s">
        <v>26</v>
      </c>
    </row>
    <row r="20" spans="1:11" ht="69">
      <c r="A20" s="13" t="s">
        <v>165</v>
      </c>
      <c r="B20" s="14" t="s">
        <v>166</v>
      </c>
      <c r="C20" s="15" t="s">
        <v>26</v>
      </c>
      <c r="D20" s="16" t="s">
        <v>26</v>
      </c>
      <c r="E20" s="16">
        <f>VLOOKUP(D20,Legenda!$A$8:$C$13,3,FALSE)*G20*VLOOKUP(C20,Legenda!$A$1:$C$7,3,FALSE)</f>
        <v>0</v>
      </c>
      <c r="F20" s="17" t="s">
        <v>33</v>
      </c>
      <c r="G20" s="17">
        <f>VLOOKUP(F20,Legenda!$A$15:$C$21,3,FALSE)</f>
        <v>10</v>
      </c>
      <c r="H20" s="17" t="s">
        <v>50</v>
      </c>
      <c r="I20" s="18">
        <f>VLOOKUP(D20,Legenda!$A$8:$C$13,3,FALSE)*G20*VLOOKUP(C20,Legenda!$A$1:$C$7,3,FALSE)*VLOOKUP(H20,Legenda!$A$26:$C$29,3,FALSE)</f>
        <v>0</v>
      </c>
      <c r="J20" s="18">
        <f>Legenda!$C$3*Legenda!$C$10*Tabulka267[[#This Row],[Váha číselná]]</f>
        <v>50</v>
      </c>
      <c r="K20" s="19" t="s">
        <v>26</v>
      </c>
    </row>
    <row r="21" spans="1:11" ht="82.8">
      <c r="A21" s="13" t="s">
        <v>167</v>
      </c>
      <c r="B21" s="14" t="s">
        <v>168</v>
      </c>
      <c r="C21" s="15" t="s">
        <v>26</v>
      </c>
      <c r="D21" s="16" t="s">
        <v>26</v>
      </c>
      <c r="E21" s="16">
        <f>VLOOKUP(D21,Legenda!$A$8:$C$13,3,FALSE)*G21*VLOOKUP(C21,Legenda!$A$1:$C$7,3,FALSE)</f>
        <v>0</v>
      </c>
      <c r="F21" s="17" t="s">
        <v>33</v>
      </c>
      <c r="G21" s="17">
        <f>VLOOKUP(F21,Legenda!$A$15:$C$21,3,FALSE)</f>
        <v>10</v>
      </c>
      <c r="H21" s="17" t="s">
        <v>50</v>
      </c>
      <c r="I21" s="18">
        <f>VLOOKUP(D21,Legenda!$A$8:$C$13,3,FALSE)*G21*VLOOKUP(C21,Legenda!$A$1:$C$7,3,FALSE)*VLOOKUP(H21,Legenda!$A$26:$C$29,3,FALSE)</f>
        <v>0</v>
      </c>
      <c r="J21" s="18">
        <f>Legenda!$C$3*Legenda!$C$10*Tabulka267[[#This Row],[Váha číselná]]</f>
        <v>50</v>
      </c>
      <c r="K21" s="19" t="s">
        <v>26</v>
      </c>
    </row>
    <row r="22" spans="1:11" ht="27.6">
      <c r="A22" s="13" t="s">
        <v>169</v>
      </c>
      <c r="B22" s="14" t="s">
        <v>170</v>
      </c>
      <c r="C22" s="15" t="s">
        <v>26</v>
      </c>
      <c r="D22" s="16" t="s">
        <v>26</v>
      </c>
      <c r="E22" s="16">
        <f>VLOOKUP(D22,Legenda!$A$8:$C$13,3,FALSE)*G22*VLOOKUP(C22,Legenda!$A$1:$C$7,3,FALSE)</f>
        <v>0</v>
      </c>
      <c r="F22" s="17" t="s">
        <v>33</v>
      </c>
      <c r="G22" s="17">
        <f>VLOOKUP(F22,Legenda!$A$15:$C$21,3,FALSE)</f>
        <v>10</v>
      </c>
      <c r="H22" s="17" t="s">
        <v>50</v>
      </c>
      <c r="I22" s="18">
        <f>VLOOKUP(D22,Legenda!$A$8:$C$13,3,FALSE)*G22*VLOOKUP(C22,Legenda!$A$1:$C$7,3,FALSE)*VLOOKUP(H22,Legenda!$A$26:$C$29,3,FALSE)</f>
        <v>0</v>
      </c>
      <c r="J22" s="18">
        <f>Legenda!$C$3*Legenda!$C$10*Tabulka267[[#This Row],[Váha číselná]]</f>
        <v>50</v>
      </c>
      <c r="K22" s="19" t="s">
        <v>26</v>
      </c>
    </row>
    <row r="23" spans="1:11" ht="27.6">
      <c r="A23" s="13" t="s">
        <v>171</v>
      </c>
      <c r="B23" s="14" t="s">
        <v>172</v>
      </c>
      <c r="C23" s="15" t="s">
        <v>26</v>
      </c>
      <c r="D23" s="16" t="s">
        <v>26</v>
      </c>
      <c r="E23" s="16">
        <f>VLOOKUP(D23,Legenda!$A$8:$C$13,3,FALSE)*G23*VLOOKUP(C23,Legenda!$A$1:$C$7,3,FALSE)</f>
        <v>0</v>
      </c>
      <c r="F23" s="17" t="s">
        <v>33</v>
      </c>
      <c r="G23" s="17">
        <f>VLOOKUP(F23,Legenda!$A$15:$C$21,3,FALSE)</f>
        <v>10</v>
      </c>
      <c r="H23" s="17" t="s">
        <v>50</v>
      </c>
      <c r="I23" s="18">
        <f>VLOOKUP(D23,Legenda!$A$8:$C$13,3,FALSE)*G23*VLOOKUP(C23,Legenda!$A$1:$C$7,3,FALSE)*VLOOKUP(H23,Legenda!$A$26:$C$29,3,FALSE)</f>
        <v>0</v>
      </c>
      <c r="J23" s="18">
        <f>Legenda!$C$3*Legenda!$C$10*Tabulka267[[#This Row],[Váha číselná]]</f>
        <v>50</v>
      </c>
      <c r="K23" s="19" t="s">
        <v>26</v>
      </c>
    </row>
    <row r="24" spans="1:11" ht="82.8">
      <c r="A24" s="13" t="s">
        <v>173</v>
      </c>
      <c r="B24" s="14" t="s">
        <v>174</v>
      </c>
      <c r="C24" s="15" t="s">
        <v>26</v>
      </c>
      <c r="D24" s="16" t="s">
        <v>26</v>
      </c>
      <c r="E24" s="16">
        <f>VLOOKUP(D24,Legenda!$A$8:$C$13,3,FALSE)*G24*VLOOKUP(C24,Legenda!$A$1:$C$7,3,FALSE)</f>
        <v>0</v>
      </c>
      <c r="F24" s="17" t="s">
        <v>33</v>
      </c>
      <c r="G24" s="17">
        <f>VLOOKUP(F24,Legenda!$A$15:$C$21,3,FALSE)</f>
        <v>10</v>
      </c>
      <c r="H24" s="17" t="s">
        <v>50</v>
      </c>
      <c r="I24" s="18">
        <f>VLOOKUP(D24,Legenda!$A$8:$C$13,3,FALSE)*G24*VLOOKUP(C24,Legenda!$A$1:$C$7,3,FALSE)*VLOOKUP(H24,Legenda!$A$26:$C$29,3,FALSE)</f>
        <v>0</v>
      </c>
      <c r="J24" s="18">
        <f>Legenda!$C$3*Legenda!$C$10*Tabulka267[[#This Row],[Váha číselná]]</f>
        <v>50</v>
      </c>
      <c r="K24" s="19" t="s">
        <v>26</v>
      </c>
    </row>
    <row r="25" spans="1:11" ht="151.8">
      <c r="A25" s="13" t="s">
        <v>175</v>
      </c>
      <c r="B25" s="14" t="s">
        <v>176</v>
      </c>
      <c r="C25" s="15" t="s">
        <v>26</v>
      </c>
      <c r="D25" s="16" t="s">
        <v>26</v>
      </c>
      <c r="E25" s="16">
        <f>VLOOKUP(D25,Legenda!$A$8:$C$13,3,FALSE)*G25*VLOOKUP(C25,Legenda!$A$1:$C$7,3,FALSE)</f>
        <v>0</v>
      </c>
      <c r="F25" s="17" t="s">
        <v>33</v>
      </c>
      <c r="G25" s="17">
        <f>VLOOKUP(F25,Legenda!$A$15:$C$21,3,FALSE)</f>
        <v>10</v>
      </c>
      <c r="H25" s="17" t="s">
        <v>50</v>
      </c>
      <c r="I25" s="18">
        <f>VLOOKUP(D25,Legenda!$A$8:$C$13,3,FALSE)*G25*VLOOKUP(C25,Legenda!$A$1:$C$7,3,FALSE)*VLOOKUP(H25,Legenda!$A$26:$C$29,3,FALSE)</f>
        <v>0</v>
      </c>
      <c r="J25" s="18">
        <f>Legenda!$C$3*Legenda!$C$10*Tabulka267[[#This Row],[Váha číselná]]</f>
        <v>50</v>
      </c>
      <c r="K25" s="19" t="s">
        <v>26</v>
      </c>
    </row>
    <row r="26" spans="1:11" ht="110.4">
      <c r="A26" s="13" t="s">
        <v>177</v>
      </c>
      <c r="B26" s="14" t="s">
        <v>178</v>
      </c>
      <c r="C26" s="15" t="s">
        <v>26</v>
      </c>
      <c r="D26" s="16" t="s">
        <v>26</v>
      </c>
      <c r="E26" s="16">
        <f>VLOOKUP(D26,Legenda!$A$8:$C$13,3,FALSE)*G26*VLOOKUP(C26,Legenda!$A$1:$C$7,3,FALSE)</f>
        <v>0</v>
      </c>
      <c r="F26" s="17" t="s">
        <v>33</v>
      </c>
      <c r="G26" s="17">
        <f>VLOOKUP(F26,Legenda!$A$15:$C$21,3,FALSE)</f>
        <v>10</v>
      </c>
      <c r="H26" s="17" t="s">
        <v>50</v>
      </c>
      <c r="I26" s="18">
        <f>VLOOKUP(D26,Legenda!$A$8:$C$13,3,FALSE)*G26*VLOOKUP(C26,Legenda!$A$1:$C$7,3,FALSE)*VLOOKUP(H26,Legenda!$A$26:$C$29,3,FALSE)</f>
        <v>0</v>
      </c>
      <c r="J26" s="18">
        <f>Legenda!$C$3*Legenda!$C$10*Tabulka267[[#This Row],[Váha číselná]]</f>
        <v>50</v>
      </c>
      <c r="K26" s="19" t="s">
        <v>26</v>
      </c>
    </row>
    <row r="27" spans="1:11" ht="69">
      <c r="A27" s="13" t="s">
        <v>179</v>
      </c>
      <c r="B27" s="14" t="s">
        <v>180</v>
      </c>
      <c r="C27" s="15" t="s">
        <v>26</v>
      </c>
      <c r="D27" s="16" t="s">
        <v>26</v>
      </c>
      <c r="E27" s="16">
        <f>VLOOKUP(D27,Legenda!$A$8:$C$13,3,FALSE)*G27*VLOOKUP(C27,Legenda!$A$1:$C$7,3,FALSE)</f>
        <v>0</v>
      </c>
      <c r="F27" s="17" t="s">
        <v>33</v>
      </c>
      <c r="G27" s="17">
        <f>VLOOKUP(F27,Legenda!$A$15:$C$21,3,FALSE)</f>
        <v>10</v>
      </c>
      <c r="H27" s="17" t="s">
        <v>50</v>
      </c>
      <c r="I27" s="18">
        <f>VLOOKUP(D27,Legenda!$A$8:$C$13,3,FALSE)*G27*VLOOKUP(C27,Legenda!$A$1:$C$7,3,FALSE)*VLOOKUP(H27,Legenda!$A$26:$C$29,3,FALSE)</f>
        <v>0</v>
      </c>
      <c r="J27" s="18">
        <f>Legenda!$C$3*Legenda!$C$10*Tabulka267[[#This Row],[Váha číselná]]</f>
        <v>50</v>
      </c>
      <c r="K27" s="19" t="s">
        <v>26</v>
      </c>
    </row>
    <row r="28" spans="1:11" ht="151.8">
      <c r="A28" s="13" t="s">
        <v>181</v>
      </c>
      <c r="B28" s="14" t="s">
        <v>182</v>
      </c>
      <c r="C28" s="15" t="s">
        <v>26</v>
      </c>
      <c r="D28" s="16" t="s">
        <v>26</v>
      </c>
      <c r="E28" s="16">
        <f>VLOOKUP(D28,Legenda!$A$8:$C$13,3,FALSE)*G28*VLOOKUP(C28,Legenda!$A$1:$C$7,3,FALSE)</f>
        <v>0</v>
      </c>
      <c r="F28" s="17" t="s">
        <v>33</v>
      </c>
      <c r="G28" s="17">
        <f>VLOOKUP(F28,Legenda!$A$15:$C$21,3,FALSE)</f>
        <v>10</v>
      </c>
      <c r="H28" s="17" t="s">
        <v>50</v>
      </c>
      <c r="I28" s="18">
        <f>VLOOKUP(D28,Legenda!$A$8:$C$13,3,FALSE)*G28*VLOOKUP(C28,Legenda!$A$1:$C$7,3,FALSE)*VLOOKUP(H28,Legenda!$A$26:$C$29,3,FALSE)</f>
        <v>0</v>
      </c>
      <c r="J28" s="18">
        <f>Legenda!$C$3*Legenda!$C$10*Tabulka267[[#This Row],[Váha číselná]]</f>
        <v>50</v>
      </c>
      <c r="K28" s="19" t="s">
        <v>26</v>
      </c>
    </row>
    <row r="29" spans="1:11" ht="27.6">
      <c r="A29" s="13" t="s">
        <v>183</v>
      </c>
      <c r="B29" s="14" t="s">
        <v>184</v>
      </c>
      <c r="C29" s="15" t="s">
        <v>26</v>
      </c>
      <c r="D29" s="16" t="s">
        <v>26</v>
      </c>
      <c r="E29" s="16">
        <f>VLOOKUP(D29,Legenda!$A$8:$C$13,3,FALSE)*G29*VLOOKUP(C29,Legenda!$A$1:$C$7,3,FALSE)</f>
        <v>0</v>
      </c>
      <c r="F29" s="17" t="s">
        <v>33</v>
      </c>
      <c r="G29" s="17">
        <f>VLOOKUP(F29,Legenda!$A$15:$C$21,3,FALSE)</f>
        <v>10</v>
      </c>
      <c r="H29" s="17" t="s">
        <v>50</v>
      </c>
      <c r="I29" s="18">
        <f>VLOOKUP(D29,Legenda!$A$8:$C$13,3,FALSE)*G29*VLOOKUP(C29,Legenda!$A$1:$C$7,3,FALSE)*VLOOKUP(H29,Legenda!$A$26:$C$29,3,FALSE)</f>
        <v>0</v>
      </c>
      <c r="J29" s="18">
        <f>Legenda!$C$3*Legenda!$C$10*Tabulka267[[#This Row],[Váha číselná]]</f>
        <v>50</v>
      </c>
      <c r="K29" s="19" t="s">
        <v>26</v>
      </c>
    </row>
    <row r="30" spans="1:11" ht="55.2">
      <c r="A30" s="20" t="s">
        <v>185</v>
      </c>
      <c r="B30" s="21" t="s">
        <v>186</v>
      </c>
      <c r="C30" s="22" t="s">
        <v>26</v>
      </c>
      <c r="D30" s="23" t="s">
        <v>26</v>
      </c>
      <c r="E30" s="23">
        <f>VLOOKUP(D30,Legenda!$A$8:$C$13,3,FALSE)*G30*VLOOKUP(C30,Legenda!$A$1:$C$7,3,FALSE)</f>
        <v>0</v>
      </c>
      <c r="F30" s="24" t="s">
        <v>33</v>
      </c>
      <c r="G30" s="24">
        <f>VLOOKUP(F30,Legenda!$A$15:$C$21,3,FALSE)</f>
        <v>10</v>
      </c>
      <c r="H30" s="24" t="s">
        <v>50</v>
      </c>
      <c r="I30" s="25">
        <f>VLOOKUP(D30,Legenda!$A$8:$C$13,3,FALSE)*G30*VLOOKUP(C30,Legenda!$A$1:$C$7,3,FALSE)*VLOOKUP(H30,Legenda!$A$26:$C$29,3,FALSE)</f>
        <v>0</v>
      </c>
      <c r="J30" s="25">
        <f>Legenda!$C$3*Legenda!$C$10*Tabulka267[[#This Row],[Váha číselná]]</f>
        <v>50</v>
      </c>
      <c r="K30" s="26" t="s">
        <v>26</v>
      </c>
    </row>
  </sheetData>
  <mergeCells count="1">
    <mergeCell ref="B5:C5"/>
  </mergeCells>
  <dataValidations count="4">
    <dataValidation type="list" allowBlank="1" showInputMessage="1" showErrorMessage="1" sqref="F8:F30">
      <formula1>Legenda!$A$17:$A$21</formula1>
    </dataValidation>
    <dataValidation type="list" showInputMessage="1" showErrorMessage="1" sqref="D8:D30">
      <formula1>Legenda!$A$10:$A$13</formula1>
    </dataValidation>
    <dataValidation type="list" allowBlank="1" showInputMessage="1" showErrorMessage="1" sqref="C8:C30">
      <formula1>Legenda!$A$3:$A$6</formula1>
    </dataValidation>
    <dataValidation type="list" allowBlank="1" showInputMessage="1" showErrorMessage="1" sqref="H8:H30">
      <formula1>Legenda!$A$26:$A$29</formula1>
    </dataValidation>
  </dataValidations>
  <printOptions/>
  <pageMargins left="0.7086614173228347" right="0.7086614173228347" top="0.7874015748031497" bottom="0.7874015748031497" header="0.31496062992125984" footer="0.31496062992125984"/>
  <pageSetup fitToHeight="6" fitToWidth="1" horizontalDpi="600" verticalDpi="600" orientation="landscape" paperSize="9" scale="68" r:id="rId2"/>
  <headerFooter scaleWithDoc="0">
    <oddHeader>&amp;L&amp;"Times New Roman,Tučné"&amp;12Příloha č. 3 - Hodnocení technické úrovně systému&amp;R&amp;"Times New Roman,Obyčejné"&amp;A</oddHeader>
    <oddFooter>&amp;C&amp;"Times New Roman,Obyčejné"&amp;12&amp;P / &amp;N</oddFooter>
  </headerFooter>
  <tableParts>
    <tablePart r:id="rId1"/>
  </tableParts>
  <extLst>
    <ext xmlns:x14="http://schemas.microsoft.com/office/spreadsheetml/2009/9/main" uri="{78C0D931-6437-407d-A8EE-F0AAD7539E65}">
      <x14:conditionalFormattings>
        <x14:conditionalFormatting xmlns:xm="http://schemas.microsoft.com/office/excel/2006/main">
          <x14:cfRule type="containsText" priority="1" operator="containsText">
            <xm:f>NOT(ISERROR(SEARCH(Legenda!$A$13,D8)))</xm:f>
            <xm:f>Legenda!$A$13</xm:f>
            <x14:dxf>
              <fill>
                <patternFill patternType="solid">
                  <bgColor theme="4" tint="0.7999799847602844"/>
                </patternFill>
              </fill>
              <border>
                <left style="thin"/>
                <right style="thin"/>
                <top style="thin"/>
                <bottom style="thin"/>
              </border>
            </x14:dxf>
          </x14:cfRule>
          <x14:cfRule type="containsText" priority="6" operator="containsText">
            <xm:f>NOT(ISERROR(SEARCH(Legenda!$A$12,D8)))</xm:f>
            <xm:f>Legenda!$A$12</xm:f>
            <x14:dxf>
              <fill>
                <patternFill patternType="solid">
                  <bgColor theme="5" tint="0.7999799847602844"/>
                </patternFill>
              </fill>
              <border>
                <left style="thin"/>
                <right style="thin"/>
                <top style="thin"/>
                <bottom style="thin"/>
              </border>
            </x14:dxf>
          </x14:cfRule>
          <x14:cfRule type="containsText" priority="7" operator="containsText">
            <xm:f>NOT(ISERROR(SEARCH(Legenda!$A$11,D8)))</xm:f>
            <xm:f>Legenda!$A$11</xm:f>
            <x14:dxf>
              <fill>
                <patternFill patternType="solid">
                  <bgColor theme="9" tint="0.7999799847602844"/>
                </patternFill>
              </fill>
              <border>
                <left style="thin"/>
                <right style="thin"/>
                <top style="thin"/>
                <bottom style="thin"/>
              </border>
            </x14:dxf>
          </x14:cfRule>
          <x14:cfRule type="containsText" priority="8" operator="containsText">
            <xm:f>NOT(ISERROR(SEARCH(Legenda!$A$10,D8)))</xm:f>
            <xm:f>Legenda!$A$10</xm:f>
            <x14:dxf>
              <fill>
                <patternFill patternType="solid">
                  <bgColor theme="9" tint="-0.24993999302387238"/>
                </patternFill>
              </fill>
              <border>
                <left style="thin">
                  <color theme="9" tint="-0.24993999302387238"/>
                </left>
                <right style="thin">
                  <color theme="9" tint="-0.24993999302387238"/>
                </right>
                <top style="thin">
                  <color theme="9" tint="-0.24993999302387238"/>
                </top>
                <bottom style="thin">
                  <color theme="9" tint="-0.24993999302387238"/>
                </bottom>
              </border>
            </x14:dxf>
          </x14:cfRule>
          <xm:sqref>D8:D30</xm:sqref>
        </x14:conditionalFormatting>
        <x14:conditionalFormatting xmlns:xm="http://schemas.microsoft.com/office/excel/2006/main">
          <x14:cfRule type="containsText" priority="3" operator="containsText">
            <xm:f>NOT(ISERROR(SEARCH(Legenda!$A$4,C8)))</xm:f>
            <xm:f>Legenda!$A$4</xm:f>
            <x14:dxf>
              <fill>
                <patternFill patternType="solid">
                  <bgColor theme="9" tint="0.7999799847602844"/>
                </patternFill>
              </fill>
              <border>
                <left style="thin"/>
                <right style="thin"/>
                <top style="thin"/>
                <bottom style="thin"/>
              </border>
            </x14:dxf>
          </x14:cfRule>
          <x14:cfRule type="containsText" priority="4" operator="containsText">
            <xm:f>NOT(ISERROR(SEARCH(Legenda!$A$3,C8)))</xm:f>
            <xm:f>Legenda!$A$3</xm:f>
            <x14:dxf>
              <fill>
                <patternFill patternType="solid">
                  <bgColor theme="9" tint="-0.24993999302387238"/>
                </patternFill>
              </fill>
              <border>
                <left style="thin">
                  <color theme="9" tint="-0.24993999302387238"/>
                </left>
                <right style="thin">
                  <color theme="9" tint="-0.24993999302387238"/>
                </right>
                <top style="thin">
                  <color theme="9" tint="-0.24993999302387238"/>
                </top>
                <bottom style="thin">
                  <color theme="9" tint="-0.24993999302387238"/>
                </bottom>
              </border>
            </x14:dxf>
          </x14:cfRule>
          <x14:cfRule type="containsText" priority="5" operator="containsText">
            <xm:f>NOT(ISERROR(SEARCH(Legenda!$A$6,C8)))</xm:f>
            <xm:f>Legenda!$A$6</xm:f>
            <x14:dxf>
              <fill>
                <patternFill patternType="solid">
                  <bgColor theme="4" tint="0.7999799847602844"/>
                </patternFill>
              </fill>
              <border>
                <left style="thin"/>
                <right style="thin"/>
                <top style="thin"/>
                <bottom style="thin"/>
              </border>
            </x14:dxf>
          </x14:cfRule>
          <xm:sqref>C8:C30</xm:sqref>
        </x14:conditionalFormatting>
        <x14:conditionalFormatting xmlns:xm="http://schemas.microsoft.com/office/excel/2006/main">
          <x14:cfRule type="containsText" priority="2" operator="containsText">
            <xm:f>NOT(ISERROR(SEARCH(Legenda!$A$5,C8)))</xm:f>
            <xm:f>Legenda!$A$5</xm:f>
            <x14:dxf>
              <fill>
                <patternFill patternType="solid">
                  <bgColor theme="5" tint="0.7999799847602844"/>
                </patternFill>
              </fill>
              <border>
                <left style="thin"/>
                <right style="thin"/>
                <top style="thin"/>
                <bottom style="thin"/>
              </border>
            </x14:dxf>
          </x14:cfRule>
          <xm:sqref>C8:D30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K10"/>
  <sheetViews>
    <sheetView workbookViewId="0" topLeftCell="A1">
      <selection activeCell="A1" sqref="A1:XFD1048576"/>
    </sheetView>
  </sheetViews>
  <sheetFormatPr defaultColWidth="9.140625" defaultRowHeight="15"/>
  <cols>
    <col min="1" max="1" width="10.57421875" style="42" customWidth="1"/>
    <col min="2" max="2" width="54.8515625" style="45" customWidth="1"/>
    <col min="3" max="3" width="9.421875" style="46" customWidth="1"/>
    <col min="4" max="5" width="14.140625" style="46" customWidth="1"/>
    <col min="6" max="7" width="9.421875" style="43" customWidth="1"/>
    <col min="8" max="8" width="13.421875" style="43" bestFit="1" customWidth="1"/>
    <col min="9" max="9" width="13.421875" style="43" customWidth="1"/>
    <col min="10" max="10" width="15.00390625" style="43" bestFit="1" customWidth="1"/>
    <col min="11" max="11" width="28.421875" style="31" customWidth="1"/>
    <col min="12" max="16384" width="8.8515625" style="31" customWidth="1"/>
  </cols>
  <sheetData>
    <row r="2" spans="2:5" ht="15">
      <c r="B2" s="27" t="s">
        <v>52</v>
      </c>
      <c r="C2" s="28"/>
      <c r="D2" s="28">
        <f>SUM(J8:J449)</f>
        <v>150</v>
      </c>
      <c r="E2" s="28"/>
    </row>
    <row r="3" spans="2:5" ht="15">
      <c r="B3" s="27" t="s">
        <v>53</v>
      </c>
      <c r="C3" s="28"/>
      <c r="D3" s="28">
        <f>SUM(E7:E448)</f>
        <v>0</v>
      </c>
      <c r="E3" s="28"/>
    </row>
    <row r="4" spans="2:5" ht="15">
      <c r="B4" s="29" t="s">
        <v>54</v>
      </c>
      <c r="C4" s="28"/>
      <c r="D4" s="28">
        <f>SUM(I8:I449)</f>
        <v>0</v>
      </c>
      <c r="E4" s="28"/>
    </row>
    <row r="5" spans="2:5" ht="15">
      <c r="B5" s="114"/>
      <c r="C5" s="114"/>
      <c r="D5" s="44"/>
      <c r="E5" s="44"/>
    </row>
    <row r="6" spans="6:11" ht="15">
      <c r="F6" s="46"/>
      <c r="K6" s="43"/>
    </row>
    <row r="7" spans="1:11" s="47" customFormat="1" ht="55.2">
      <c r="A7" s="8" t="s">
        <v>55</v>
      </c>
      <c r="B7" s="9" t="s">
        <v>56</v>
      </c>
      <c r="C7" s="10" t="s">
        <v>57</v>
      </c>
      <c r="D7" s="11" t="s">
        <v>58</v>
      </c>
      <c r="E7" s="11" t="s">
        <v>59</v>
      </c>
      <c r="F7" s="10" t="s">
        <v>60</v>
      </c>
      <c r="G7" s="10" t="s">
        <v>61</v>
      </c>
      <c r="H7" s="10" t="s">
        <v>62</v>
      </c>
      <c r="I7" s="10" t="s">
        <v>63</v>
      </c>
      <c r="J7" s="10" t="s">
        <v>64</v>
      </c>
      <c r="K7" s="12" t="s">
        <v>203</v>
      </c>
    </row>
    <row r="8" spans="1:11" ht="55.2">
      <c r="A8" s="13" t="s">
        <v>187</v>
      </c>
      <c r="B8" s="14" t="s">
        <v>188</v>
      </c>
      <c r="C8" s="34" t="s">
        <v>26</v>
      </c>
      <c r="D8" s="35" t="s">
        <v>26</v>
      </c>
      <c r="E8" s="35">
        <f>VLOOKUP(D8,Legenda!$A$8:$C$13,3,FALSE)*G8*VLOOKUP(C8,Legenda!$A$1:$C$7,3,FALSE)</f>
        <v>0</v>
      </c>
      <c r="F8" s="36" t="s">
        <v>33</v>
      </c>
      <c r="G8" s="36">
        <f>VLOOKUP(F8,Legenda!$A$15:$C$21,3,FALSE)</f>
        <v>10</v>
      </c>
      <c r="H8" s="36" t="s">
        <v>50</v>
      </c>
      <c r="I8" s="37">
        <f>VLOOKUP(D8,Legenda!$A$8:$C$13,3,FALSE)*G8*VLOOKUP(C8,Legenda!$A$1:$C$7,3,FALSE)*VLOOKUP(H8,Legenda!$A$26:$C$29,3,FALSE)</f>
        <v>0</v>
      </c>
      <c r="J8" s="37">
        <f>Legenda!$C$3*Legenda!$C$10*Tabulka26782[[#This Row],[Váha číselná]]</f>
        <v>50</v>
      </c>
      <c r="K8" s="19" t="s">
        <v>26</v>
      </c>
    </row>
    <row r="9" spans="1:11" ht="55.2">
      <c r="A9" s="13" t="s">
        <v>189</v>
      </c>
      <c r="B9" s="14" t="s">
        <v>190</v>
      </c>
      <c r="C9" s="34" t="s">
        <v>26</v>
      </c>
      <c r="D9" s="35" t="s">
        <v>26</v>
      </c>
      <c r="E9" s="35">
        <f>VLOOKUP(D9,Legenda!$A$8:$C$13,3,FALSE)*G9*VLOOKUP(C9,Legenda!$A$1:$C$7,3,FALSE)</f>
        <v>0</v>
      </c>
      <c r="F9" s="36" t="s">
        <v>33</v>
      </c>
      <c r="G9" s="36">
        <f>VLOOKUP(F9,Legenda!$A$15:$C$21,3,FALSE)</f>
        <v>10</v>
      </c>
      <c r="H9" s="36" t="s">
        <v>50</v>
      </c>
      <c r="I9" s="37">
        <f>VLOOKUP(D9,Legenda!$A$8:$C$13,3,FALSE)*G9*VLOOKUP(C9,Legenda!$A$1:$C$7,3,FALSE)*VLOOKUP(H9,Legenda!$A$26:$C$29,3,FALSE)</f>
        <v>0</v>
      </c>
      <c r="J9" s="37">
        <f>Legenda!$C$3*Legenda!$C$10*Tabulka26782[[#This Row],[Váha číselná]]</f>
        <v>50</v>
      </c>
      <c r="K9" s="19" t="s">
        <v>26</v>
      </c>
    </row>
    <row r="10" spans="1:11" ht="82.8">
      <c r="A10" s="20" t="s">
        <v>191</v>
      </c>
      <c r="B10" s="21" t="s">
        <v>192</v>
      </c>
      <c r="C10" s="38" t="s">
        <v>26</v>
      </c>
      <c r="D10" s="39" t="s">
        <v>26</v>
      </c>
      <c r="E10" s="39">
        <f>VLOOKUP(D10,Legenda!$A$8:$C$13,3,FALSE)*G10*VLOOKUP(C10,Legenda!$A$1:$C$7,3,FALSE)</f>
        <v>0</v>
      </c>
      <c r="F10" s="40" t="s">
        <v>33</v>
      </c>
      <c r="G10" s="40">
        <f>VLOOKUP(F10,Legenda!$A$15:$C$21,3,FALSE)</f>
        <v>10</v>
      </c>
      <c r="H10" s="40" t="s">
        <v>50</v>
      </c>
      <c r="I10" s="41">
        <f>VLOOKUP(D10,Legenda!$A$8:$C$13,3,FALSE)*G10*VLOOKUP(C10,Legenda!$A$1:$C$7,3,FALSE)*VLOOKUP(H10,Legenda!$A$26:$C$29,3,FALSE)</f>
        <v>0</v>
      </c>
      <c r="J10" s="41">
        <f>Legenda!$C$3*Legenda!$C$10*Tabulka26782[[#This Row],[Váha číselná]]</f>
        <v>50</v>
      </c>
      <c r="K10" s="26" t="s">
        <v>26</v>
      </c>
    </row>
  </sheetData>
  <mergeCells count="1">
    <mergeCell ref="B5:C5"/>
  </mergeCells>
  <dataValidations count="5">
    <dataValidation type="list" allowBlank="1" showInputMessage="1" showErrorMessage="1" sqref="F8:F10">
      <formula1>Legenda!$A$17:$A$21</formula1>
    </dataValidation>
    <dataValidation type="list" allowBlank="1" showInputMessage="1" showErrorMessage="1" sqref="H8:H10">
      <formula1>Legenda!$A$26:$A$29</formula1>
    </dataValidation>
    <dataValidation type="list" allowBlank="1" showInputMessage="1" showErrorMessage="1" sqref="C8:C10">
      <formula1>Legenda!$A$3:$A$6</formula1>
    </dataValidation>
    <dataValidation type="list" allowBlank="1" showInputMessage="1" showErrorMessage="1" sqref="E9:E10">
      <formula1>Legenda!$A$10:$A$13</formula1>
    </dataValidation>
    <dataValidation type="list" showInputMessage="1" showErrorMessage="1" sqref="D8:D10">
      <formula1>Legenda!$A$10:$A$13</formula1>
    </dataValidation>
  </dataValidations>
  <printOptions/>
  <pageMargins left="0.7086614173228347" right="0.7086614173228347" top="0.7874015748031497" bottom="0.7874015748031497" header="0.31496062992125984" footer="0.31496062992125984"/>
  <pageSetup fitToHeight="3" fitToWidth="1" horizontalDpi="600" verticalDpi="600" orientation="landscape" paperSize="9" scale="68" r:id="rId2"/>
  <headerFooter scaleWithDoc="0">
    <oddHeader>&amp;L&amp;"Times New Roman,Tučné"&amp;12Příloha č. 3 - Hodnocení technické úrovně systému&amp;R&amp;"Times New Roman,Obyčejné"&amp;A</oddHeader>
    <oddFooter>&amp;C&amp;"Times New Roman,Obyčejné"&amp;12&amp;P / &amp;N</oddFooter>
  </headerFooter>
  <tableParts>
    <tablePart r:id="rId1"/>
  </tableParts>
  <extLst>
    <ext xmlns:x14="http://schemas.microsoft.com/office/spreadsheetml/2009/9/main" uri="{78C0D931-6437-407d-A8EE-F0AAD7539E65}">
      <x14:conditionalFormattings>
        <x14:conditionalFormatting xmlns:xm="http://schemas.microsoft.com/office/excel/2006/main">
          <x14:cfRule type="containsText" priority="1" operator="containsText">
            <xm:f>NOT(ISERROR(SEARCH(Legenda!$A$13,D8)))</xm:f>
            <xm:f>Legenda!$A$13</xm:f>
            <x14:dxf>
              <fill>
                <patternFill patternType="solid">
                  <bgColor theme="4" tint="0.7999799847602844"/>
                </patternFill>
              </fill>
              <border>
                <left style="thin"/>
                <right style="thin"/>
                <top style="thin"/>
                <bottom style="thin"/>
              </border>
            </x14:dxf>
          </x14:cfRule>
          <x14:cfRule type="containsText" priority="11" operator="containsText">
            <xm:f>NOT(ISERROR(SEARCH(Legenda!$A$12,D8)))</xm:f>
            <xm:f>Legenda!$A$12</xm:f>
            <x14:dxf>
              <fill>
                <patternFill patternType="solid">
                  <bgColor theme="5" tint="0.7999799847602844"/>
                </patternFill>
              </fill>
              <border>
                <left style="thin"/>
                <right style="thin"/>
                <top style="thin"/>
                <bottom style="thin"/>
              </border>
            </x14:dxf>
          </x14:cfRule>
          <x14:cfRule type="containsText" priority="12" operator="containsText">
            <xm:f>NOT(ISERROR(SEARCH(Legenda!$A$11,D8)))</xm:f>
            <xm:f>Legenda!$A$11</xm:f>
            <x14:dxf>
              <fill>
                <patternFill patternType="solid">
                  <bgColor theme="9" tint="0.7999799847602844"/>
                </patternFill>
              </fill>
              <border>
                <left style="thin"/>
                <right style="thin"/>
                <top style="thin"/>
                <bottom style="thin"/>
              </border>
            </x14:dxf>
          </x14:cfRule>
          <x14:cfRule type="containsText" priority="13" operator="containsText">
            <xm:f>NOT(ISERROR(SEARCH(Legenda!$A$10,D8)))</xm:f>
            <xm:f>Legenda!$A$10</xm:f>
            <x14:dxf>
              <fill>
                <patternFill patternType="solid">
                  <bgColor theme="9" tint="-0.24993999302387238"/>
                </patternFill>
              </fill>
              <border>
                <left style="thin">
                  <color theme="9" tint="-0.24993999302387238"/>
                </left>
                <right style="thin">
                  <color theme="9" tint="-0.24993999302387238"/>
                </right>
                <top style="thin">
                  <color theme="9" tint="-0.24993999302387238"/>
                </top>
                <bottom style="thin">
                  <color theme="9" tint="-0.24993999302387238"/>
                </bottom>
              </border>
            </x14:dxf>
          </x14:cfRule>
          <xm:sqref>D8:D10</xm:sqref>
        </x14:conditionalFormatting>
        <x14:conditionalFormatting xmlns:xm="http://schemas.microsoft.com/office/excel/2006/main">
          <x14:cfRule type="containsText" priority="3" operator="containsText">
            <xm:f>NOT(ISERROR(SEARCH(Legenda!$A$4,C8)))</xm:f>
            <xm:f>Legenda!$A$4</xm:f>
            <x14:dxf>
              <fill>
                <patternFill patternType="solid">
                  <bgColor theme="9" tint="0.7999799847602844"/>
                </patternFill>
              </fill>
              <border>
                <left style="thin"/>
                <right style="thin"/>
                <top style="thin"/>
                <bottom style="thin"/>
              </border>
            </x14:dxf>
          </x14:cfRule>
          <x14:cfRule type="containsText" priority="4" operator="containsText">
            <xm:f>NOT(ISERROR(SEARCH(Legenda!$A$3,C8)))</xm:f>
            <xm:f>Legenda!$A$3</xm:f>
            <x14:dxf>
              <fill>
                <patternFill patternType="solid">
                  <bgColor theme="9" tint="-0.24993999302387238"/>
                </patternFill>
              </fill>
              <border>
                <left style="thin">
                  <color theme="9" tint="-0.24993999302387238"/>
                </left>
                <right style="thin">
                  <color theme="9" tint="-0.24993999302387238"/>
                </right>
                <top style="thin">
                  <color theme="9" tint="-0.24993999302387238"/>
                </top>
                <bottom style="thin">
                  <color theme="9" tint="-0.24993999302387238"/>
                </bottom>
              </border>
            </x14:dxf>
          </x14:cfRule>
          <x14:cfRule type="containsText" priority="10" operator="containsText">
            <xm:f>NOT(ISERROR(SEARCH(Legenda!$A$6,C8)))</xm:f>
            <xm:f>Legenda!$A$6</xm:f>
            <x14:dxf>
              <fill>
                <patternFill patternType="solid">
                  <bgColor theme="4" tint="0.7999799847602844"/>
                </patternFill>
              </fill>
              <border>
                <left style="thin"/>
                <right style="thin"/>
                <top style="thin"/>
                <bottom style="thin"/>
              </border>
            </x14:dxf>
          </x14:cfRule>
          <xm:sqref>C8:C10</xm:sqref>
        </x14:conditionalFormatting>
        <x14:conditionalFormatting xmlns:xm="http://schemas.microsoft.com/office/excel/2006/main">
          <x14:cfRule type="containsText" priority="2" operator="containsText">
            <xm:f>NOT(ISERROR(SEARCH(Legenda!$A$5,C8)))</xm:f>
            <xm:f>Legenda!$A$5</xm:f>
            <x14:dxf>
              <fill>
                <patternFill patternType="solid">
                  <bgColor theme="5" tint="0.7999799847602844"/>
                </patternFill>
              </fill>
              <border>
                <left style="thin"/>
                <right style="thin"/>
                <top style="thin"/>
                <bottom style="thin"/>
              </border>
            </x14:dxf>
          </x14:cfRule>
          <xm:sqref>C8:D10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A2B6C-1863-4A57-9519-EE616AF14B90}">
  <sheetPr>
    <pageSetUpPr fitToPage="1"/>
  </sheetPr>
  <dimension ref="A2:K12"/>
  <sheetViews>
    <sheetView workbookViewId="0" topLeftCell="A1">
      <selection activeCell="B2" sqref="B2:E4"/>
    </sheetView>
  </sheetViews>
  <sheetFormatPr defaultColWidth="9.140625" defaultRowHeight="15"/>
  <cols>
    <col min="1" max="1" width="10.57421875" style="1" customWidth="1"/>
    <col min="2" max="2" width="54.8515625" style="4" customWidth="1"/>
    <col min="3" max="3" width="9.421875" style="3" customWidth="1"/>
    <col min="4" max="4" width="14.140625" style="3" customWidth="1"/>
    <col min="5" max="5" width="14.140625" style="2" customWidth="1"/>
    <col min="6" max="7" width="9.421875" style="2" customWidth="1"/>
    <col min="8" max="8" width="13.421875" style="2" bestFit="1" customWidth="1"/>
    <col min="9" max="9" width="13.421875" style="2" customWidth="1"/>
    <col min="10" max="10" width="15.00390625" style="0" bestFit="1" customWidth="1"/>
    <col min="11" max="11" width="28.421875" style="0" customWidth="1"/>
  </cols>
  <sheetData>
    <row r="2" spans="2:5" ht="15">
      <c r="B2" s="27" t="s">
        <v>52</v>
      </c>
      <c r="C2" s="28"/>
      <c r="D2" s="28">
        <f>SUM(J8:J451)</f>
        <v>215</v>
      </c>
      <c r="E2" s="28"/>
    </row>
    <row r="3" spans="2:5" ht="15">
      <c r="B3" s="27" t="s">
        <v>53</v>
      </c>
      <c r="C3" s="28"/>
      <c r="D3" s="28">
        <f>SUM(E8:E450)</f>
        <v>0</v>
      </c>
      <c r="E3" s="28"/>
    </row>
    <row r="4" spans="2:5" ht="15">
      <c r="B4" s="29" t="s">
        <v>54</v>
      </c>
      <c r="C4" s="28"/>
      <c r="D4" s="28">
        <f>SUM(I8:I451)</f>
        <v>0</v>
      </c>
      <c r="E4" s="28"/>
    </row>
    <row r="5" spans="2:4" ht="15">
      <c r="B5" s="6"/>
      <c r="C5" s="6"/>
      <c r="D5" s="5"/>
    </row>
    <row r="7" spans="1:11" s="7" customFormat="1" ht="55.2">
      <c r="A7" s="8" t="s">
        <v>55</v>
      </c>
      <c r="B7" s="9" t="s">
        <v>56</v>
      </c>
      <c r="C7" s="10" t="s">
        <v>57</v>
      </c>
      <c r="D7" s="11" t="s">
        <v>58</v>
      </c>
      <c r="E7" s="11" t="s">
        <v>59</v>
      </c>
      <c r="F7" s="10" t="s">
        <v>60</v>
      </c>
      <c r="G7" s="10" t="s">
        <v>61</v>
      </c>
      <c r="H7" s="10" t="s">
        <v>62</v>
      </c>
      <c r="I7" s="10" t="s">
        <v>63</v>
      </c>
      <c r="J7" s="10" t="s">
        <v>64</v>
      </c>
      <c r="K7" s="12" t="s">
        <v>203</v>
      </c>
    </row>
    <row r="8" spans="1:11" ht="27.6">
      <c r="A8" s="13" t="s">
        <v>193</v>
      </c>
      <c r="B8" s="14" t="s">
        <v>194</v>
      </c>
      <c r="C8" s="15" t="s">
        <v>26</v>
      </c>
      <c r="D8" s="16" t="s">
        <v>26</v>
      </c>
      <c r="E8" s="16">
        <f>VLOOKUP(D8,Legenda!$A$8:$C$13,3,FALSE)*G8*VLOOKUP(C8,Legenda!$A$1:$C$7,3,FALSE)</f>
        <v>0</v>
      </c>
      <c r="F8" s="17" t="s">
        <v>33</v>
      </c>
      <c r="G8" s="17">
        <f>VLOOKUP(F8,Legenda!$A$15:$C$21,3,FALSE)</f>
        <v>10</v>
      </c>
      <c r="H8" s="17" t="s">
        <v>44</v>
      </c>
      <c r="I8" s="18">
        <f>VLOOKUP(D8,Legenda!$A$8:$C$13,3,FALSE)*G8*VLOOKUP(C8,Legenda!$A$1:$C$7,3,FALSE)*VLOOKUP(H8,Legenda!$A$26:$C$29,3,FALSE)</f>
        <v>0</v>
      </c>
      <c r="J8" s="18">
        <f>Legenda!$C$3*Legenda!$C$10*Tabulka26782[[#This Row],[Váha číselná]]</f>
        <v>50</v>
      </c>
      <c r="K8" s="19" t="s">
        <v>26</v>
      </c>
    </row>
    <row r="9" spans="1:11" ht="27.6">
      <c r="A9" s="13" t="s">
        <v>195</v>
      </c>
      <c r="B9" s="14" t="s">
        <v>196</v>
      </c>
      <c r="C9" s="15" t="s">
        <v>26</v>
      </c>
      <c r="D9" s="16" t="s">
        <v>26</v>
      </c>
      <c r="E9" s="16">
        <f>VLOOKUP(D9,Legenda!$A$8:$C$13,3,FALSE)*G9*VLOOKUP(C9,Legenda!$A$1:$C$7,3,FALSE)</f>
        <v>0</v>
      </c>
      <c r="F9" s="17" t="s">
        <v>33</v>
      </c>
      <c r="G9" s="17">
        <f>VLOOKUP(F9,Legenda!$A$15:$C$21,3,FALSE)</f>
        <v>10</v>
      </c>
      <c r="H9" s="17" t="s">
        <v>50</v>
      </c>
      <c r="I9" s="18">
        <f>VLOOKUP(D9,Legenda!$A$8:$C$13,3,FALSE)*G9*VLOOKUP(C9,Legenda!$A$1:$C$7,3,FALSE)*VLOOKUP(H9,Legenda!$A$26:$C$29,3,FALSE)</f>
        <v>0</v>
      </c>
      <c r="J9" s="18">
        <f>Legenda!$C$3*Legenda!$C$10*Tabulka26782[[#This Row],[Váha číselná]]</f>
        <v>50</v>
      </c>
      <c r="K9" s="19" t="s">
        <v>26</v>
      </c>
    </row>
    <row r="10" spans="1:11" ht="27.6">
      <c r="A10" s="13" t="s">
        <v>197</v>
      </c>
      <c r="B10" s="14" t="s">
        <v>198</v>
      </c>
      <c r="C10" s="15" t="s">
        <v>26</v>
      </c>
      <c r="D10" s="16" t="s">
        <v>26</v>
      </c>
      <c r="E10" s="16">
        <f>VLOOKUP(D10,Legenda!$A$8:$C$13,3,FALSE)*G10*VLOOKUP(C10,Legenda!$A$1:$C$7,3,FALSE)</f>
        <v>0</v>
      </c>
      <c r="F10" s="17" t="s">
        <v>33</v>
      </c>
      <c r="G10" s="17">
        <f>VLOOKUP(F10,Legenda!$A$15:$C$21,3,FALSE)</f>
        <v>10</v>
      </c>
      <c r="H10" s="17" t="s">
        <v>50</v>
      </c>
      <c r="I10" s="18">
        <f>VLOOKUP(D10,Legenda!$A$8:$C$13,3,FALSE)*G10*VLOOKUP(C10,Legenda!$A$1:$C$7,3,FALSE)*VLOOKUP(H10,Legenda!$A$26:$C$29,3,FALSE)</f>
        <v>0</v>
      </c>
      <c r="J10" s="18">
        <f>Legenda!$C$3*Legenda!$C$10*Tabulka26782[[#This Row],[Váha číselná]]</f>
        <v>50</v>
      </c>
      <c r="K10" s="19" t="s">
        <v>26</v>
      </c>
    </row>
    <row r="11" spans="1:11" ht="41.4">
      <c r="A11" s="13" t="s">
        <v>199</v>
      </c>
      <c r="B11" s="14" t="s">
        <v>200</v>
      </c>
      <c r="C11" s="15" t="s">
        <v>26</v>
      </c>
      <c r="D11" s="16" t="s">
        <v>26</v>
      </c>
      <c r="E11" s="16">
        <f>VLOOKUP(D11,Legenda!$A$8:$C$13,3,FALSE)*G11*VLOOKUP(C11,Legenda!$A$1:$C$7,3,FALSE)</f>
        <v>0</v>
      </c>
      <c r="F11" s="17" t="s">
        <v>35</v>
      </c>
      <c r="G11" s="17">
        <f>VLOOKUP(F11,Legenda!$A$15:$C$21,3,FALSE)</f>
        <v>3</v>
      </c>
      <c r="H11" s="17" t="s">
        <v>50</v>
      </c>
      <c r="I11" s="18">
        <f>VLOOKUP(D11,Legenda!$A$8:$C$13,3,FALSE)*G11*VLOOKUP(C11,Legenda!$A$1:$C$7,3,FALSE)*VLOOKUP(H11,Legenda!$A$26:$C$29,3,FALSE)</f>
        <v>0</v>
      </c>
      <c r="J11" s="18">
        <f>Legenda!$C$3*Legenda!$C$10*Tabulka26782[[#This Row],[Váha číselná]]</f>
        <v>15</v>
      </c>
      <c r="K11" s="19" t="s">
        <v>26</v>
      </c>
    </row>
    <row r="12" spans="1:11" ht="27.6">
      <c r="A12" s="20" t="s">
        <v>201</v>
      </c>
      <c r="B12" s="21" t="s">
        <v>202</v>
      </c>
      <c r="C12" s="22" t="s">
        <v>26</v>
      </c>
      <c r="D12" s="23" t="s">
        <v>26</v>
      </c>
      <c r="E12" s="23">
        <f>VLOOKUP(D12,Legenda!$A$8:$C$13,3,FALSE)*G12*VLOOKUP(C12,Legenda!$A$1:$C$7,3,FALSE)</f>
        <v>0</v>
      </c>
      <c r="F12" s="24" t="s">
        <v>33</v>
      </c>
      <c r="G12" s="24">
        <f>VLOOKUP(F12,Legenda!$A$15:$C$21,3,FALSE)</f>
        <v>10</v>
      </c>
      <c r="H12" s="24" t="s">
        <v>50</v>
      </c>
      <c r="I12" s="25">
        <f>VLOOKUP(D12,Legenda!$A$8:$C$13,3,FALSE)*G12*VLOOKUP(C12,Legenda!$A$1:$C$7,3,FALSE)*VLOOKUP(H12,Legenda!$A$26:$C$29,3,FALSE)</f>
        <v>0</v>
      </c>
      <c r="J12" s="25">
        <f>Legenda!$C$3*Legenda!$C$10*Tabulka26782[[#This Row],[Váha číselná]]</f>
        <v>50</v>
      </c>
      <c r="K12" s="26" t="s">
        <v>26</v>
      </c>
    </row>
  </sheetData>
  <dataValidations count="4">
    <dataValidation type="list" allowBlank="1" showInputMessage="1" showErrorMessage="1" sqref="F8:F12">
      <formula1>Legenda!$A$17:$A$21</formula1>
    </dataValidation>
    <dataValidation type="list" showInputMessage="1" showErrorMessage="1" sqref="D8:D12">
      <formula1>Legenda!$A$10:$A$13</formula1>
    </dataValidation>
    <dataValidation type="list" allowBlank="1" showInputMessage="1" showErrorMessage="1" sqref="C8:C12">
      <formula1>Legenda!$A$3:$A$6</formula1>
    </dataValidation>
    <dataValidation type="list" allowBlank="1" showInputMessage="1" showErrorMessage="1" sqref="H8:H12">
      <formula1>Legenda!$A$26:$A$29</formula1>
    </dataValidation>
  </dataValidations>
  <printOptions/>
  <pageMargins left="0.7086614173228347" right="0.7086614173228347" top="0.7874015748031497" bottom="0.7874015748031497" header="0.31496062992125984" footer="0.31496062992125984"/>
  <pageSetup fitToHeight="1" fitToWidth="1" horizontalDpi="600" verticalDpi="600" orientation="landscape" paperSize="9" scale="68" r:id="rId2"/>
  <headerFooter scaleWithDoc="0">
    <oddHeader>&amp;L&amp;"Times New Roman,Tučné"&amp;12Příloha č. 3 - Hodnocení technické úrovně systému&amp;R&amp;"Times New Roman,Obyčejné"&amp;12&amp;A</oddHeader>
    <oddFooter>&amp;C&amp;"Times New Roman,Obyčejné"&amp;12&amp;P / &amp;N</oddFooter>
  </headerFooter>
  <tableParts>
    <tablePart r:id="rId1"/>
  </tableParts>
  <extLst>
    <ext xmlns:x14="http://schemas.microsoft.com/office/spreadsheetml/2009/9/main" uri="{78C0D931-6437-407d-A8EE-F0AAD7539E65}">
      <x14:conditionalFormattings>
        <x14:conditionalFormatting xmlns:xm="http://schemas.microsoft.com/office/excel/2006/main">
          <x14:cfRule type="containsText" priority="1" operator="containsText">
            <xm:f>NOT(ISERROR(SEARCH(Legenda!$A$13,D8)))</xm:f>
            <xm:f>Legenda!$A$13</xm:f>
            <x14:dxf>
              <fill>
                <patternFill patternType="solid">
                  <bgColor theme="4" tint="0.7999799847602844"/>
                </patternFill>
              </fill>
              <border>
                <left style="thin"/>
                <right style="thin"/>
                <top style="thin"/>
                <bottom style="thin"/>
              </border>
            </x14:dxf>
          </x14:cfRule>
          <x14:cfRule type="containsText" priority="6" operator="containsText">
            <xm:f>NOT(ISERROR(SEARCH(Legenda!$A$12,D8)))</xm:f>
            <xm:f>Legenda!$A$12</xm:f>
            <x14:dxf>
              <fill>
                <patternFill patternType="solid">
                  <bgColor theme="5" tint="0.7999799847602844"/>
                </patternFill>
              </fill>
              <border>
                <left style="thin"/>
                <right style="thin"/>
                <top style="thin"/>
                <bottom style="thin"/>
              </border>
            </x14:dxf>
          </x14:cfRule>
          <x14:cfRule type="containsText" priority="7" operator="containsText">
            <xm:f>NOT(ISERROR(SEARCH(Legenda!$A$11,D8)))</xm:f>
            <xm:f>Legenda!$A$11</xm:f>
            <x14:dxf>
              <fill>
                <patternFill patternType="solid">
                  <bgColor theme="9" tint="0.7999799847602844"/>
                </patternFill>
              </fill>
              <border>
                <left style="thin"/>
                <right style="thin"/>
                <top style="thin"/>
                <bottom style="thin"/>
              </border>
            </x14:dxf>
          </x14:cfRule>
          <x14:cfRule type="containsText" priority="8" operator="containsText">
            <xm:f>NOT(ISERROR(SEARCH(Legenda!$A$10,D8)))</xm:f>
            <xm:f>Legenda!$A$10</xm:f>
            <x14:dxf>
              <fill>
                <patternFill patternType="solid">
                  <bgColor theme="9" tint="-0.24993999302387238"/>
                </patternFill>
              </fill>
              <border>
                <left style="thin">
                  <color theme="9" tint="-0.24993999302387238"/>
                </left>
                <right style="thin">
                  <color theme="9" tint="-0.24993999302387238"/>
                </right>
                <top style="thin">
                  <color theme="9" tint="-0.24993999302387238"/>
                </top>
                <bottom style="thin">
                  <color theme="9" tint="-0.24993999302387238"/>
                </bottom>
              </border>
            </x14:dxf>
          </x14:cfRule>
          <xm:sqref>D8:D12</xm:sqref>
        </x14:conditionalFormatting>
        <x14:conditionalFormatting xmlns:xm="http://schemas.microsoft.com/office/excel/2006/main">
          <x14:cfRule type="containsText" priority="3" operator="containsText">
            <xm:f>NOT(ISERROR(SEARCH(Legenda!$A$4,C8)))</xm:f>
            <xm:f>Legenda!$A$4</xm:f>
            <x14:dxf>
              <fill>
                <patternFill patternType="solid">
                  <bgColor theme="9" tint="0.7999799847602844"/>
                </patternFill>
              </fill>
              <border>
                <left style="thin"/>
                <right style="thin"/>
                <top style="thin"/>
                <bottom style="thin"/>
              </border>
            </x14:dxf>
          </x14:cfRule>
          <x14:cfRule type="containsText" priority="4" operator="containsText">
            <xm:f>NOT(ISERROR(SEARCH(Legenda!$A$3,C8)))</xm:f>
            <xm:f>Legenda!$A$3</xm:f>
            <x14:dxf>
              <fill>
                <patternFill patternType="solid">
                  <bgColor theme="9" tint="-0.24993999302387238"/>
                </patternFill>
              </fill>
              <border>
                <left style="thin">
                  <color theme="9" tint="-0.24993999302387238"/>
                </left>
                <right style="thin">
                  <color theme="9" tint="-0.24993999302387238"/>
                </right>
                <top style="thin">
                  <color theme="9" tint="-0.24993999302387238"/>
                </top>
                <bottom style="thin">
                  <color theme="9" tint="-0.24993999302387238"/>
                </bottom>
              </border>
            </x14:dxf>
          </x14:cfRule>
          <x14:cfRule type="containsText" priority="5" operator="containsText">
            <xm:f>NOT(ISERROR(SEARCH(Legenda!$A$6,C8)))</xm:f>
            <xm:f>Legenda!$A$6</xm:f>
            <x14:dxf>
              <fill>
                <patternFill patternType="solid">
                  <bgColor theme="4" tint="0.7999799847602844"/>
                </patternFill>
              </fill>
              <border>
                <left style="thin"/>
                <right style="thin"/>
                <top style="thin"/>
                <bottom style="thin"/>
              </border>
            </x14:dxf>
          </x14:cfRule>
          <xm:sqref>C8:C12</xm:sqref>
        </x14:conditionalFormatting>
        <x14:conditionalFormatting xmlns:xm="http://schemas.microsoft.com/office/excel/2006/main">
          <x14:cfRule type="containsText" priority="2" operator="containsText">
            <xm:f>NOT(ISERROR(SEARCH(Legenda!$A$5,C8)))</xm:f>
            <xm:f>Legenda!$A$5</xm:f>
            <x14:dxf>
              <fill>
                <patternFill patternType="solid">
                  <bgColor theme="5" tint="0.7999799847602844"/>
                </patternFill>
              </fill>
              <border>
                <left style="thin"/>
                <right style="thin"/>
                <top style="thin"/>
                <bottom style="thin"/>
              </border>
            </x14:dxf>
          </x14:cfRule>
          <xm:sqref>C8:D12</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4"/>
  <sheetViews>
    <sheetView workbookViewId="0" topLeftCell="A1">
      <selection activeCell="A1" sqref="A1:XFD1048576"/>
    </sheetView>
  </sheetViews>
  <sheetFormatPr defaultColWidth="9.140625" defaultRowHeight="15"/>
  <cols>
    <col min="1" max="1" width="106.421875" style="31" bestFit="1" customWidth="1"/>
    <col min="2" max="2" width="26.57421875" style="31" bestFit="1" customWidth="1"/>
    <col min="3" max="16384" width="8.8515625" style="31" customWidth="1"/>
  </cols>
  <sheetData>
    <row r="1" spans="1:2" ht="28.2">
      <c r="A1" s="30" t="s">
        <v>51</v>
      </c>
      <c r="B1" s="30" t="s">
        <v>19</v>
      </c>
    </row>
    <row r="2" spans="1:2" ht="28.2">
      <c r="A2" s="32" t="s">
        <v>52</v>
      </c>
      <c r="B2" s="30">
        <f>'Požadavky Obecné'!D2+'Požadavky tlustý klient'!D2+'Požadavky lehký klient'!D2+'Požadavky Automatizace vyjádřen'!D2+'Požadavky Mapa na webu'!D2+'Požadavky Dokumentace'!D2</f>
        <v>3865</v>
      </c>
    </row>
    <row r="3" spans="1:5" ht="28.2">
      <c r="A3" s="32" t="s">
        <v>53</v>
      </c>
      <c r="B3" s="30">
        <f>'Požadavky Obecné'!D3+'Požadavky tlustý klient'!D3+'Požadavky lehký klient'!D3+'Požadavky Automatizace vyjádřen'!D3+'Požadavky Mapa na webu'!D3+'Požadavky Dokumentace'!D3</f>
        <v>0</v>
      </c>
      <c r="D3" s="33"/>
      <c r="E3" s="33"/>
    </row>
    <row r="4" spans="1:2" ht="28.2">
      <c r="A4" s="32" t="s">
        <v>54</v>
      </c>
      <c r="B4" s="30">
        <f>'Požadavky Obecné'!D4+'Požadavky tlustý klient'!D4+'Požadavky lehký klient'!D4+'Požadavky Automatizace vyjádřen'!D4+'Požadavky Mapa na webu'!D4+'Požadavky Dokumentace'!D4</f>
        <v>0</v>
      </c>
    </row>
  </sheetData>
  <printOptions/>
  <pageMargins left="0.7086614173228347" right="0.7086614173228347" top="0.7874015748031497" bottom="0.7874015748031497" header="0.31496062992125984" footer="0.31496062992125984"/>
  <pageSetup fitToHeight="1" fitToWidth="1" horizontalDpi="600" verticalDpi="600" orientation="landscape" paperSize="9" scale="98" r:id="rId2"/>
  <headerFooter scaleWithDoc="0">
    <oddHeader>&amp;L&amp;"Times New Roman,Tučné"&amp;12Příloha č. 3 - Hodnocení technické úrovně systému&amp;R&amp;"Times New Roman,Obyčejné"&amp;A</oddHeader>
    <oddFooter>&amp;C&amp;"Times New Roman,Obyčejné"&amp;P / &amp;N</oddFooter>
  </headerFooter>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A470C915CCE1984680F744C222CA2B5C" ma:contentTypeVersion="4" ma:contentTypeDescription="Vytvoří nový dokument" ma:contentTypeScope="" ma:versionID="426645f0970d0d7e3d69cfe4e2a798db">
  <xsd:schema xmlns:xsd="http://www.w3.org/2001/XMLSchema" xmlns:xs="http://www.w3.org/2001/XMLSchema" xmlns:p="http://schemas.microsoft.com/office/2006/metadata/properties" xmlns:ns2="61ed8dc4-6098-4205-bd50-d2332b31d9d3" targetNamespace="http://schemas.microsoft.com/office/2006/metadata/properties" ma:root="true" ma:fieldsID="008a218a8eac97cccfb5b0fb2c4b97c7" ns2:_="">
    <xsd:import namespace="61ed8dc4-6098-4205-bd50-d2332b31d9d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ed8dc4-6098-4205-bd50-d2332b31d9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978B4D-7CE9-4DA7-A09E-30AFFAC35527}">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61ed8dc4-6098-4205-bd50-d2332b31d9d3"/>
    <ds:schemaRef ds:uri="http://www.w3.org/XML/1998/namespace"/>
    <ds:schemaRef ds:uri="http://purl.org/dc/dcmitype/"/>
  </ds:schemaRefs>
</ds:datastoreItem>
</file>

<file path=customXml/itemProps2.xml><?xml version="1.0" encoding="utf-8"?>
<ds:datastoreItem xmlns:ds="http://schemas.openxmlformats.org/officeDocument/2006/customXml" ds:itemID="{3430FB5E-B3C4-44CD-9CFF-2D0B33BD88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ed8dc4-6098-4205-bd50-d2332b31d9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2AA8596-1A29-42D5-9C26-F696DB3F09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2021-10-12T10:07:37Z</dcterms:created>
  <dcterms:modified xsi:type="dcterms:W3CDTF">2021-11-30T15:34:49Z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0x010100A470C915CCE1984680F744C222CA2B5C</vt:lpwstr>
  </property>
</Properties>
</file>