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2" windowHeight="7200"/>
  </bookViews>
  <sheets>
    <sheet name="ROZPIS" sheetId="6" r:id="rId1"/>
  </sheets>
  <calcPr calcId="145621"/>
</workbook>
</file>

<file path=xl/calcChain.xml><?xml version="1.0" encoding="utf-8"?>
<calcChain xmlns="http://schemas.openxmlformats.org/spreadsheetml/2006/main">
  <c r="G203" i="6" l="1"/>
  <c r="G204" i="6" s="1"/>
  <c r="G205" i="6" s="1"/>
  <c r="G193" i="6"/>
  <c r="G192" i="6"/>
  <c r="G185" i="6"/>
  <c r="G184" i="6"/>
  <c r="G194" i="6" s="1"/>
  <c r="G179" i="6"/>
  <c r="G176" i="6"/>
  <c r="G175" i="6"/>
  <c r="G172" i="6"/>
  <c r="G171" i="6"/>
  <c r="G170" i="6"/>
  <c r="G173" i="6" s="1"/>
  <c r="G160" i="6"/>
  <c r="G155" i="6"/>
  <c r="G154" i="6"/>
  <c r="G151" i="6"/>
  <c r="G152" i="6" s="1"/>
  <c r="G148" i="6"/>
  <c r="G147" i="6"/>
  <c r="G146" i="6"/>
  <c r="G142" i="6"/>
  <c r="G141" i="6"/>
  <c r="G140" i="6"/>
  <c r="G139" i="6"/>
  <c r="G138" i="6"/>
  <c r="G137" i="6"/>
  <c r="G136" i="6"/>
  <c r="G132" i="6"/>
  <c r="G131" i="6"/>
  <c r="G130" i="6"/>
  <c r="G126" i="6"/>
  <c r="G125" i="6"/>
  <c r="G124" i="6"/>
  <c r="G123" i="6"/>
  <c r="G122" i="6"/>
  <c r="G121" i="6"/>
  <c r="G120" i="6"/>
  <c r="G119" i="6"/>
  <c r="G118" i="6"/>
  <c r="G117" i="6"/>
  <c r="G112" i="6"/>
  <c r="G111" i="6"/>
  <c r="G110" i="6"/>
  <c r="G109" i="6"/>
  <c r="G108" i="6"/>
  <c r="G107" i="6"/>
  <c r="G103" i="6"/>
  <c r="G98" i="6"/>
  <c r="G97" i="6"/>
  <c r="G96" i="6"/>
  <c r="G90" i="6"/>
  <c r="G88" i="6"/>
  <c r="G87" i="6"/>
  <c r="G83" i="6"/>
  <c r="G82" i="6"/>
  <c r="G79" i="6"/>
  <c r="G78" i="6"/>
  <c r="G77" i="6"/>
  <c r="G76" i="6"/>
  <c r="G75" i="6"/>
  <c r="G72" i="6"/>
  <c r="G71" i="6"/>
  <c r="G64" i="6"/>
  <c r="G63" i="6"/>
  <c r="G59" i="6"/>
  <c r="G58" i="6"/>
  <c r="G57" i="6"/>
  <c r="G56" i="6"/>
  <c r="G55" i="6"/>
  <c r="G54" i="6"/>
  <c r="G53" i="6"/>
  <c r="G52" i="6"/>
  <c r="G51" i="6"/>
  <c r="G49" i="6"/>
  <c r="G47" i="6"/>
  <c r="G45" i="6"/>
  <c r="G44" i="6"/>
  <c r="G43" i="6"/>
  <c r="G42" i="6"/>
  <c r="G37" i="6"/>
  <c r="G33" i="6"/>
  <c r="G32" i="6"/>
  <c r="G31" i="6"/>
  <c r="G29" i="6"/>
  <c r="G24" i="6"/>
  <c r="G23" i="6"/>
  <c r="G20" i="6"/>
  <c r="G18" i="6"/>
  <c r="G17" i="6"/>
  <c r="G16" i="6"/>
  <c r="G15" i="6"/>
  <c r="G14" i="6"/>
  <c r="G13" i="6"/>
  <c r="G12" i="6"/>
  <c r="G182" i="6" l="1"/>
  <c r="G161" i="6"/>
  <c r="G149" i="6"/>
  <c r="E143" i="6"/>
  <c r="G143" i="6" s="1"/>
  <c r="G144" i="6" s="1"/>
  <c r="G80" i="6"/>
  <c r="G38" i="6"/>
  <c r="G39" i="6" s="1"/>
  <c r="F213" i="6" s="1"/>
  <c r="G21" i="6"/>
  <c r="G25" i="6" s="1"/>
  <c r="F212" i="6" s="1"/>
  <c r="F216" i="6"/>
  <c r="E60" i="6"/>
  <c r="G60" i="6" s="1"/>
  <c r="G61" i="6" s="1"/>
  <c r="E84" i="6"/>
  <c r="G84" i="6" s="1"/>
  <c r="G85" i="6" s="1"/>
  <c r="E91" i="6"/>
  <c r="G91" i="6" s="1"/>
  <c r="G92" i="6" s="1"/>
  <c r="E104" i="6"/>
  <c r="G104" i="6" s="1"/>
  <c r="G105" i="6" s="1"/>
  <c r="E127" i="6"/>
  <c r="G127" i="6" s="1"/>
  <c r="G128" i="6" s="1"/>
  <c r="E65" i="6"/>
  <c r="G65" i="6" s="1"/>
  <c r="G66" i="6" s="1"/>
  <c r="E114" i="6"/>
  <c r="G114" i="6" s="1"/>
  <c r="G115" i="6" s="1"/>
  <c r="G93" i="6" l="1"/>
  <c r="F214" i="6" s="1"/>
  <c r="G195" i="6"/>
  <c r="F215" i="6" l="1"/>
  <c r="F217" i="6" s="1"/>
  <c r="G206" i="6"/>
  <c r="G223" i="6" l="1"/>
  <c r="G224" i="6"/>
  <c r="G222" i="6"/>
  <c r="G225" i="6" l="1"/>
  <c r="G226" i="6" s="1"/>
  <c r="G227" i="6" s="1"/>
  <c r="G228" i="6" s="1"/>
</calcChain>
</file>

<file path=xl/sharedStrings.xml><?xml version="1.0" encoding="utf-8"?>
<sst xmlns="http://schemas.openxmlformats.org/spreadsheetml/2006/main" count="601" uniqueCount="375">
  <si>
    <t>Název stavby :</t>
  </si>
  <si>
    <t>Název SO :</t>
  </si>
  <si>
    <t>Datum zpracování :</t>
  </si>
  <si>
    <t>Poř.</t>
  </si>
  <si>
    <t>číslo</t>
  </si>
  <si>
    <t>Číslo</t>
  </si>
  <si>
    <t xml:space="preserve">měrná </t>
  </si>
  <si>
    <t>pol.</t>
  </si>
  <si>
    <t>položky</t>
  </si>
  <si>
    <t>Název položky</t>
  </si>
  <si>
    <t>jednotka</t>
  </si>
  <si>
    <t>množství</t>
  </si>
  <si>
    <t>HSV</t>
  </si>
  <si>
    <t>KATALOG</t>
  </si>
  <si>
    <t>1/P</t>
  </si>
  <si>
    <t>5/P</t>
  </si>
  <si>
    <t>8/P</t>
  </si>
  <si>
    <t>9/P</t>
  </si>
  <si>
    <t>10/P</t>
  </si>
  <si>
    <t>11/P</t>
  </si>
  <si>
    <t>15/P</t>
  </si>
  <si>
    <t>16/P</t>
  </si>
  <si>
    <t>17/P</t>
  </si>
  <si>
    <t>18/P</t>
  </si>
  <si>
    <t>20/P</t>
  </si>
  <si>
    <t>25/P</t>
  </si>
  <si>
    <t>28/P</t>
  </si>
  <si>
    <t>29/P</t>
  </si>
  <si>
    <t>31/P</t>
  </si>
  <si>
    <t>ČÁST</t>
  </si>
  <si>
    <t>A01</t>
  </si>
  <si>
    <t>STROJOVNY</t>
  </si>
  <si>
    <t>SOUČET ČÁST</t>
  </si>
  <si>
    <t>13/P</t>
  </si>
  <si>
    <t>OTOPNÁ TĚLESA</t>
  </si>
  <si>
    <t>cena jednotka</t>
  </si>
  <si>
    <t>náklady celkem</t>
  </si>
  <si>
    <t>ODDÍL</t>
  </si>
  <si>
    <t>2/P</t>
  </si>
  <si>
    <t>SOUČET ODDÍL</t>
  </si>
  <si>
    <t>3/P</t>
  </si>
  <si>
    <t>4/P</t>
  </si>
  <si>
    <t>6/P</t>
  </si>
  <si>
    <t>PSV</t>
  </si>
  <si>
    <t>SOUČET 731 ÚSTŘEDNÍ VYTÁPĚNÍ</t>
  </si>
  <si>
    <t>7/P</t>
  </si>
  <si>
    <t>35/P</t>
  </si>
  <si>
    <t>36/P</t>
  </si>
  <si>
    <t>46/P</t>
  </si>
  <si>
    <t>A04</t>
  </si>
  <si>
    <t>48/P</t>
  </si>
  <si>
    <t>52/P</t>
  </si>
  <si>
    <t>53/P</t>
  </si>
  <si>
    <t>54/P</t>
  </si>
  <si>
    <t>55/P</t>
  </si>
  <si>
    <t>56/P</t>
  </si>
  <si>
    <t>57/P</t>
  </si>
  <si>
    <t>58/P</t>
  </si>
  <si>
    <t>59/P</t>
  </si>
  <si>
    <t>60/P</t>
  </si>
  <si>
    <t>61/P</t>
  </si>
  <si>
    <t>A03</t>
  </si>
  <si>
    <t>VNITŘNÍ PLYNOVOD</t>
  </si>
  <si>
    <t>62/P</t>
  </si>
  <si>
    <t>63/P</t>
  </si>
  <si>
    <t>64/P</t>
  </si>
  <si>
    <t>66/P</t>
  </si>
  <si>
    <t>67/P</t>
  </si>
  <si>
    <t>68/P</t>
  </si>
  <si>
    <t>73/P</t>
  </si>
  <si>
    <t>74/P</t>
  </si>
  <si>
    <t>75/P</t>
  </si>
  <si>
    <t>76/P</t>
  </si>
  <si>
    <t>79/P</t>
  </si>
  <si>
    <t>80/P</t>
  </si>
  <si>
    <t>SOUČET 721 ZDRAVOTNÍ TECHNIKA</t>
  </si>
  <si>
    <t>ROZVOD POTRUBÍ</t>
  </si>
  <si>
    <t>ARMATURY</t>
  </si>
  <si>
    <t>KOTELNY</t>
  </si>
  <si>
    <t>014</t>
  </si>
  <si>
    <t>OPRAVY A ÚDRŽBA</t>
  </si>
  <si>
    <t>39/P</t>
  </si>
  <si>
    <t>40/P</t>
  </si>
  <si>
    <t>44/P</t>
  </si>
  <si>
    <t>PŘESUN HMOT</t>
  </si>
  <si>
    <t>SOUČET 014 OPRAVY A ÚDRŽBA</t>
  </si>
  <si>
    <t>MÍSTNÍ ŠETŘENÍ</t>
  </si>
  <si>
    <t>MIMOSTAVENIŠTNÍ DOPRAVA</t>
  </si>
  <si>
    <t>POMOCNÉ A PŘÍPRAVNÉ PRÁCE</t>
  </si>
  <si>
    <t>PŘESUN</t>
  </si>
  <si>
    <t>ZDRAVOTNÍ TECHNIKA</t>
  </si>
  <si>
    <t>ODVZDUŠNĚNÍ+NAPUŠTĚNÍ PLYN POTRUBÍ</t>
  </si>
  <si>
    <t>ZKOUŠKA TĚSNOSTI PLYNOVOD POTRUBÍ</t>
  </si>
  <si>
    <t>ÚSTŘEDNÍ VYTÁPĚNÍ</t>
  </si>
  <si>
    <t>KUS</t>
  </si>
  <si>
    <t>T</t>
  </si>
  <si>
    <t>M</t>
  </si>
  <si>
    <t>45/P</t>
  </si>
  <si>
    <t>%</t>
  </si>
  <si>
    <t>CELKEM</t>
  </si>
  <si>
    <t>SOUČET OBJEKT</t>
  </si>
  <si>
    <t>PŘÍRÁŽKY OBJEKTU</t>
  </si>
  <si>
    <t>OSTATNÍ VLIVY</t>
  </si>
  <si>
    <t>VEDLEJŠÍ ROZPOČTOVÉ NÁKLADY</t>
  </si>
  <si>
    <t>CENA BEZ DPH</t>
  </si>
  <si>
    <t>CENA VČETNĚ DPH</t>
  </si>
  <si>
    <t>CELKEM OBJEKT</t>
  </si>
  <si>
    <t>19/P</t>
  </si>
  <si>
    <t>24/P</t>
  </si>
  <si>
    <t>27/P</t>
  </si>
  <si>
    <t>38/P</t>
  </si>
  <si>
    <t>43/P</t>
  </si>
  <si>
    <t>C03</t>
  </si>
  <si>
    <t>C05</t>
  </si>
  <si>
    <t>ODVZDUŠNĚNÍ OTOP TĚLESA</t>
  </si>
  <si>
    <t>NAPUŠTĚNÍ VODY DO OTOP TĚLESA</t>
  </si>
  <si>
    <t>REKAPITULACE</t>
  </si>
  <si>
    <t>721</t>
  </si>
  <si>
    <t>731</t>
  </si>
  <si>
    <t>OPRAVY, ÚDRŽBA, ADAPTACE APOD.</t>
  </si>
  <si>
    <t>23/P</t>
  </si>
  <si>
    <t>C01</t>
  </si>
  <si>
    <t>26/P</t>
  </si>
  <si>
    <t>47/P</t>
  </si>
  <si>
    <t>A05</t>
  </si>
  <si>
    <t>65/P</t>
  </si>
  <si>
    <t>69/P</t>
  </si>
  <si>
    <t>70/P</t>
  </si>
  <si>
    <t>72/P</t>
  </si>
  <si>
    <t>77/P</t>
  </si>
  <si>
    <t>723230104</t>
  </si>
  <si>
    <t>723160204</t>
  </si>
  <si>
    <t>723160334</t>
  </si>
  <si>
    <t>723213225</t>
  </si>
  <si>
    <t>RŮZ.DOKONČOVACÍ KONSTR.A PRÁCE</t>
  </si>
  <si>
    <t>UZAVŘENÍ-OTEVŘENÍ PLYNOVOD POTRUBÍ</t>
  </si>
  <si>
    <t>REVIZE SPALINOVÝCH CEST</t>
  </si>
  <si>
    <t>KUL UZÁVĚR G1 FF+PROTIPOŽ ARMAT</t>
  </si>
  <si>
    <t>ROZPĚRKA PŘÍPOJEK PLYNOMĚRU G 1</t>
  </si>
  <si>
    <t>KULOVÝ KOHOUT P R250D 1"</t>
  </si>
  <si>
    <t>CU KOMPENZÁTORY UVNITŘ PÁJENÍ D 22</t>
  </si>
  <si>
    <t>POTRUBÍ CU POLOTVRDÉ-MĚK PÁJENÍ D15</t>
  </si>
  <si>
    <t>POTRUBÍ CU POLOTVRDÉ-MĚK PÁJENÍ D18</t>
  </si>
  <si>
    <t>POTRUBÍ CU POLOTVRDÉ-MĚK PÁJENÍ D22</t>
  </si>
  <si>
    <t>VYREGUL VENTIL/KOH TERMOSTAT OVLÁD</t>
  </si>
  <si>
    <t>NH</t>
  </si>
  <si>
    <t>KPL</t>
  </si>
  <si>
    <t>SOU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</si>
  <si>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</si>
  <si>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DPH 15%</t>
  </si>
  <si>
    <t>V ALEJI 642, CHABAŘOVICE</t>
  </si>
  <si>
    <t>PLYNOVÉ TOPENÍ</t>
  </si>
  <si>
    <t>7+7+10+10</t>
  </si>
  <si>
    <t>B01</t>
  </si>
  <si>
    <t>3,14*(0,040+0,080+0,080)*24</t>
  </si>
  <si>
    <t>12/P</t>
  </si>
  <si>
    <t>14/S</t>
  </si>
  <si>
    <t>SOUČET 713 IZOLACE TEPELNÉ</t>
  </si>
  <si>
    <t>34+10+22+12</t>
  </si>
  <si>
    <t>3+3+3+3</t>
  </si>
  <si>
    <t>14*4</t>
  </si>
  <si>
    <t>21/A</t>
  </si>
  <si>
    <t>22/P</t>
  </si>
  <si>
    <t>30/P</t>
  </si>
  <si>
    <t>32/A</t>
  </si>
  <si>
    <t>33/P</t>
  </si>
  <si>
    <t>B03</t>
  </si>
  <si>
    <t>34/P</t>
  </si>
  <si>
    <t>40                           22</t>
  </si>
  <si>
    <t>32                             8</t>
  </si>
  <si>
    <t>37/P</t>
  </si>
  <si>
    <t>VNITŘNÍ KANALIZACE</t>
  </si>
  <si>
    <t>41/A</t>
  </si>
  <si>
    <t>42/A</t>
  </si>
  <si>
    <t xml:space="preserve">ČÁST </t>
  </si>
  <si>
    <t>22+78+12+56</t>
  </si>
  <si>
    <t>49/M</t>
  </si>
  <si>
    <t>50/M</t>
  </si>
  <si>
    <t>4+4+2+2</t>
  </si>
  <si>
    <t>51/A</t>
  </si>
  <si>
    <t>88+72+76</t>
  </si>
  <si>
    <t>71/P</t>
  </si>
  <si>
    <t>78/P</t>
  </si>
  <si>
    <t>81/P</t>
  </si>
  <si>
    <t>82/P</t>
  </si>
  <si>
    <t>83/P</t>
  </si>
  <si>
    <t>84/P</t>
  </si>
  <si>
    <t>B02</t>
  </si>
  <si>
    <t>85/P</t>
  </si>
  <si>
    <t>86/P</t>
  </si>
  <si>
    <t>87/P</t>
  </si>
  <si>
    <t>15                       56                          56,000</t>
  </si>
  <si>
    <t>20                       84                          84,000</t>
  </si>
  <si>
    <t>25                       72                          72,000</t>
  </si>
  <si>
    <t>32                       64                          64,000</t>
  </si>
  <si>
    <t>88/P</t>
  </si>
  <si>
    <t>B04</t>
  </si>
  <si>
    <t>89/P</t>
  </si>
  <si>
    <t>90/P</t>
  </si>
  <si>
    <t>91/P</t>
  </si>
  <si>
    <t>B05</t>
  </si>
  <si>
    <t>92/P</t>
  </si>
  <si>
    <t>93/P</t>
  </si>
  <si>
    <t>0,255*(20ČL*4+15ČL*2+10ČL*4)</t>
  </si>
  <si>
    <t>0,440*(15ČL*1)</t>
  </si>
  <si>
    <t>94/P</t>
  </si>
  <si>
    <t>0,255*(20*4+15*2+10*4)</t>
  </si>
  <si>
    <t>0,440*(15*1)</t>
  </si>
  <si>
    <t>95/P</t>
  </si>
  <si>
    <t>96/P</t>
  </si>
  <si>
    <t>1*0,50*0,50*2</t>
  </si>
  <si>
    <t>2*0,50*0,60*4</t>
  </si>
  <si>
    <t>2*0,50*1,20*4</t>
  </si>
  <si>
    <t>2*0,50*1,00*4</t>
  </si>
  <si>
    <t>2*0,50*0,90*2</t>
  </si>
  <si>
    <t>2*0,50*0,40*2</t>
  </si>
  <si>
    <t>97/P</t>
  </si>
  <si>
    <t>98/P</t>
  </si>
  <si>
    <t>767</t>
  </si>
  <si>
    <t xml:space="preserve">KATALOG </t>
  </si>
  <si>
    <t>KOVOVÉ STAVEB.DOPLŇ KONSTRUKCE</t>
  </si>
  <si>
    <t>TYPOVÉ KONSTRUKČNÍ PRVKY</t>
  </si>
  <si>
    <t>99/P</t>
  </si>
  <si>
    <t>SOUČET 767 KOVOVÉ STAVEB.DOPLŇ.KONTRUKCE</t>
  </si>
  <si>
    <t>979082111</t>
  </si>
  <si>
    <t>979081111</t>
  </si>
  <si>
    <t>979081121</t>
  </si>
  <si>
    <t>979098214</t>
  </si>
  <si>
    <t>723230219</t>
  </si>
  <si>
    <t>723181015</t>
  </si>
  <si>
    <t>723181012</t>
  </si>
  <si>
    <t>723991200</t>
  </si>
  <si>
    <t>723213224</t>
  </si>
  <si>
    <t>723230153</t>
  </si>
  <si>
    <t>723230155</t>
  </si>
  <si>
    <t>723213223</t>
  </si>
  <si>
    <t>998723201</t>
  </si>
  <si>
    <t>725619801</t>
  </si>
  <si>
    <t>725610500</t>
  </si>
  <si>
    <t>722220864</t>
  </si>
  <si>
    <t>723120805</t>
  </si>
  <si>
    <t>723260801</t>
  </si>
  <si>
    <t>723160804</t>
  </si>
  <si>
    <t>721965850</t>
  </si>
  <si>
    <t>721645112</t>
  </si>
  <si>
    <t>998721201</t>
  </si>
  <si>
    <t>723190901</t>
  </si>
  <si>
    <t>723190907</t>
  </si>
  <si>
    <t>723190909</t>
  </si>
  <si>
    <t>731249124</t>
  </si>
  <si>
    <t>484244851</t>
  </si>
  <si>
    <t>731998250</t>
  </si>
  <si>
    <t>998731201</t>
  </si>
  <si>
    <t>733222102</t>
  </si>
  <si>
    <t>733222104</t>
  </si>
  <si>
    <t>733231113</t>
  </si>
  <si>
    <t>998733201</t>
  </si>
  <si>
    <t>734291123</t>
  </si>
  <si>
    <t>734299243</t>
  </si>
  <si>
    <t>734291243</t>
  </si>
  <si>
    <t>734292714</t>
  </si>
  <si>
    <t>734211120</t>
  </si>
  <si>
    <t>734261407</t>
  </si>
  <si>
    <t>734221683</t>
  </si>
  <si>
    <t>734261417</t>
  </si>
  <si>
    <t>734221532</t>
  </si>
  <si>
    <t>734221685</t>
  </si>
  <si>
    <t>998734201</t>
  </si>
  <si>
    <t>735152152</t>
  </si>
  <si>
    <t>735152559</t>
  </si>
  <si>
    <t>735152557</t>
  </si>
  <si>
    <t>735152556</t>
  </si>
  <si>
    <t>735152551</t>
  </si>
  <si>
    <t>735511142</t>
  </si>
  <si>
    <t>735991300</t>
  </si>
  <si>
    <t>735164511</t>
  </si>
  <si>
    <t>998735201</t>
  </si>
  <si>
    <t>731392825</t>
  </si>
  <si>
    <t>731200826</t>
  </si>
  <si>
    <t>732493810</t>
  </si>
  <si>
    <t>733110808</t>
  </si>
  <si>
    <t>733110806</t>
  </si>
  <si>
    <t>733890801</t>
  </si>
  <si>
    <t>734200822</t>
  </si>
  <si>
    <t>734420811</t>
  </si>
  <si>
    <t>734410811</t>
  </si>
  <si>
    <t>735890801</t>
  </si>
  <si>
    <t>735121810</t>
  </si>
  <si>
    <t>735000912</t>
  </si>
  <si>
    <t>735191910</t>
  </si>
  <si>
    <t>735191905</t>
  </si>
  <si>
    <t>767991001</t>
  </si>
  <si>
    <t>DMTŽ VLOŽEK KOM. DO 140</t>
  </si>
  <si>
    <t>ZEDNICKÉ PŘÍPOMOCE (PRŮRAZY, ZAČIŠTĚNÍ APOD.)</t>
  </si>
  <si>
    <t>VYVLOŽKOVÁNÍ SOUOS.POTRUBÍ(4KS)</t>
  </si>
  <si>
    <t>ZEDNICKÁ OPRAVA KOMINU</t>
  </si>
  <si>
    <t>IZOLACE TEPELNÉ</t>
  </si>
  <si>
    <t>ODSTRANĚNÍ IZOLACE TĚLES A POTRUBÍ</t>
  </si>
  <si>
    <t>ODSTRANĚNÍ VL MAT KCE+ÚPRAVA POTRUBÍ</t>
  </si>
  <si>
    <t>VNITROSTAV DOPRAVA SUTI DO 10M</t>
  </si>
  <si>
    <t>ODVOZ SUTI NA SKLÁDKU DO 1KM</t>
  </si>
  <si>
    <t>ODVOZ SUTI NA SKLÁDKU ZA 10KM</t>
  </si>
  <si>
    <t>SKLÁDKOVNÉ IZOLACE</t>
  </si>
  <si>
    <t>MTŽ PLYNOMĚR (PLYNOMĚR DODÁ PLYNÁRNA)</t>
  </si>
  <si>
    <t>KK 2"+POJISTKA L-MF PLYN (HUP)</t>
  </si>
  <si>
    <t>POTR PLYN POLOTVRDCU SPOJ LIS DN 32</t>
  </si>
  <si>
    <t>POTR PLYN POLOTVRDCU SPOJ LIS DN 25</t>
  </si>
  <si>
    <t>POTR PLYN POLOTVRDCU SPOJ LIS DN 20</t>
  </si>
  <si>
    <t>POTR PLYN POLOTVRDCU SPOJ LIS DN 15</t>
  </si>
  <si>
    <t>REVIZE PLYNU</t>
  </si>
  <si>
    <t>PŘÍPOJKA PLYNOMĚRU ZÁVIT G 1</t>
  </si>
  <si>
    <t>KULOVÝ KOHOUT P R250D 3/4"</t>
  </si>
  <si>
    <t>HADICE FLEX PN1 DL-50CM</t>
  </si>
  <si>
    <t>HADICE FLEX PN1 DL-100CM</t>
  </si>
  <si>
    <t>KULOVÝ KOHOUT P R250D 1/2"</t>
  </si>
  <si>
    <t>PŘESUN %</t>
  </si>
  <si>
    <t>ZAŘIZOVACÍ PŘEDMĚTY</t>
  </si>
  <si>
    <t>MTŽ+DOD SPORÁK KOMBINOVANÝ NAPŘ.MORA K560AW</t>
  </si>
  <si>
    <t>ZPROVOZNĚNÍ SPORÁKU (1.SERVISNÍ)</t>
  </si>
  <si>
    <t>DMTŽ ARMATUR 2ZÁVIT G 2 HUP</t>
  </si>
  <si>
    <t>DMTŽ POTRUBÍ OCELZÁVIT SVAŘ -DN 50</t>
  </si>
  <si>
    <t>DMTŽ POTRUBÍ OCELZÁVIT SVAŘ DN-50</t>
  </si>
  <si>
    <t>DMTŽ PLYNOMĚR</t>
  </si>
  <si>
    <t>DMTŽ PŘÍPOJKA PLYNOMĚR ZÁVIT G 1</t>
  </si>
  <si>
    <t>DMTŽ ROZPĚRKY PŘÍPOJ PLYNOMĚR G 1</t>
  </si>
  <si>
    <t>DMTŽ ARMATUR 2ZÁVIT DO G -1"</t>
  </si>
  <si>
    <t>ODVODNOVAC-KOMÍN</t>
  </si>
  <si>
    <t>ODVODNĚNÍ KONDENZÁTU DO KANAL-</t>
  </si>
  <si>
    <t>MTŽ KOTEL PLYN PAL+PŘÍSLUŠ.</t>
  </si>
  <si>
    <t>KOTEL KONDENZ.NAPŘ.JUNKERS SE ZÁS TUV</t>
  </si>
  <si>
    <t>ODKOUŘENÍ OD KOTLŮ</t>
  </si>
  <si>
    <t>ZPROVOZNĚNÍ KOTLE (1.SERVISNÍ)</t>
  </si>
  <si>
    <t>CU KOMPENZÁTORY UVNITŘ PÁJENÍ D 15</t>
  </si>
  <si>
    <t>ZKOUŠKA TĚSNOSTI POTRUBÍ CU DO -D 35</t>
  </si>
  <si>
    <t>PŘESUN % POTRUBÍ OBJEKT V -6M</t>
  </si>
  <si>
    <r>
      <t>KOHOUT PLNÍ/VYPUSTÍ PN10/110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 G1/2</t>
    </r>
  </si>
  <si>
    <t>FILTR MAGNETICKÝ 3/4"</t>
  </si>
  <si>
    <r>
      <t>FILTR PŘÍ VNIT ZÁV PN16 -130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 G3/4</t>
    </r>
    <r>
      <rPr>
        <sz val="11"/>
        <color theme="1"/>
        <rFont val="Calibri"/>
        <family val="2"/>
        <charset val="238"/>
        <scheme val="minor"/>
      </rPr>
      <t/>
    </r>
  </si>
  <si>
    <r>
      <t>KULO KOH VNIT ZÁV PN42 -185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 G3/4</t>
    </r>
  </si>
  <si>
    <r>
      <t>VENTIL ODVZD G1/2 PN14-120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 AUTOM</t>
    </r>
  </si>
  <si>
    <t>ARM PŘÍM G3/4X18 PŘIPOJ RADIÁTOR VK</t>
  </si>
  <si>
    <t>TERM HLAVICE PRO VK</t>
  </si>
  <si>
    <t>REGUL ŠROUBENÍ ROHOVÉ G 1/2+VÝPUST</t>
  </si>
  <si>
    <t>VENTIL TERM ROH G1/2 SPODEK</t>
  </si>
  <si>
    <t>TERM HLAVICE</t>
  </si>
  <si>
    <t>PŘESUN % ARMATURY OBJEKT V -6M</t>
  </si>
  <si>
    <t>TĚLESO VENTIL KOMPAKT10 V/L 500/500</t>
  </si>
  <si>
    <t>TĚLESO VENTIL KOMPAKT22 V/L 500/500</t>
  </si>
  <si>
    <t>TĚLESO VENTIL KOMPAKT22 V/L 500/1200</t>
  </si>
  <si>
    <t>TĚLESO VENTIL KOMPAKT 22 V/L 500/1000</t>
  </si>
  <si>
    <t>TĚLESO VENTIL KOMPAKT 22 V/L 500/900</t>
  </si>
  <si>
    <t>TĚLESO VENTIL KOMPAKT 22 V/L 500/400</t>
  </si>
  <si>
    <t>TERMOSTAT POKOJOVÝ</t>
  </si>
  <si>
    <t>TOPNÁ ZKOUŠKA VEL. BYT</t>
  </si>
  <si>
    <t>TOPNÁ ZKOUŠKA MALÝ BYT</t>
  </si>
  <si>
    <t>MTŽ KORALUX OTOPNÝ ŽEBŘÍK 1340.600</t>
  </si>
  <si>
    <t>PŘESUN % OTOP TĚLESA OBJEKT V -6M</t>
  </si>
  <si>
    <t>PŘESUN DMTŽ KOTELEN VÝŠKA -6M</t>
  </si>
  <si>
    <t>DMTŽ ODKOUŘENÍ</t>
  </si>
  <si>
    <t>DMTŽ KOTEL PLYN PAL 50KW</t>
  </si>
  <si>
    <t>DMTŽ EXPANZOMATU 25L</t>
  </si>
  <si>
    <t>DMTŽ TRUBKY -DN 40</t>
  </si>
  <si>
    <t>DMTŽ TRUBKY -DN 32</t>
  </si>
  <si>
    <t>PŘESUN DEMNOT POTRUBÍ VÝŠKA -6M</t>
  </si>
  <si>
    <t>DMTŽ ARMATURA 2ZÁVIT DO -G 1</t>
  </si>
  <si>
    <t>DMTŽ TLAKOMĚR</t>
  </si>
  <si>
    <t>DMTŽ TEPLOMĚR</t>
  </si>
  <si>
    <t>PŘESUN DMTŽ OTOPNÝCH TĚLES VÝŠKA -6</t>
  </si>
  <si>
    <t>DMTŽ OTOPNÉHO TĚLESA OCEL ČLÁNK</t>
  </si>
  <si>
    <t>DMTŽ OTOP TĚLESA LIT ČLÁNKOVÉHO</t>
  </si>
  <si>
    <t>MTZ+DOD POMOCNÉ NEBO NOSNÉ KONSTR.K PLYNOMĚRU</t>
  </si>
  <si>
    <t>KM</t>
  </si>
  <si>
    <t>HOD</t>
  </si>
  <si>
    <t>713</t>
  </si>
  <si>
    <t>SLEPÝ Položkový rozpis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</si>
</sst>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3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0">
    <xf numFmtId="0" fontId="0" fillId="0" borderId="0" xfId="0"/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3" fillId="0" borderId="0" xfId="1" applyFont="1" applyBorder="1" applyProtection="1">
      <protection locked="0"/>
    </xf>
    <xf numFmtId="0" fontId="0" fillId="0" borderId="0" xfId="0" applyBorder="1"/>
    <xf numFmtId="0" fontId="5" fillId="0" borderId="0" xfId="0" applyFont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" fillId="0" borderId="0" xfId="1" applyFont="1" applyBorder="1" applyProtection="1">
      <protection locked="0"/>
    </xf>
    <xf numFmtId="0" fontId="0" fillId="0" borderId="0" xfId="0" applyBorder="1" applyAlignment="1"/>
    <xf numFmtId="0" fontId="10" fillId="0" borderId="0" xfId="1" applyFont="1" applyBorder="1" applyAlignment="1" applyProtection="1">
      <protection locked="0"/>
    </xf>
    <xf numFmtId="0" fontId="10" fillId="0" borderId="0" xfId="1" applyFont="1" applyBorder="1" applyAlignment="1" applyProtection="1">
      <alignment horizontal="center" vertical="center"/>
      <protection locked="0"/>
    </xf>
    <xf numFmtId="0" fontId="10" fillId="0" borderId="0" xfId="1" applyFont="1" applyBorder="1" applyAlignment="1" applyProtection="1">
      <alignment horizontal="left"/>
      <protection locked="0"/>
    </xf>
    <xf numFmtId="0" fontId="9" fillId="0" borderId="0" xfId="1" applyFont="1" applyBorder="1" applyAlignment="1" applyProtection="1">
      <protection locked="0"/>
    </xf>
    <xf numFmtId="0" fontId="9" fillId="0" borderId="0" xfId="1" applyFont="1" applyBorder="1" applyAlignment="1" applyProtection="1">
      <alignment horizontal="center" vertical="center"/>
      <protection locked="0"/>
    </xf>
    <xf numFmtId="0" fontId="9" fillId="0" borderId="0" xfId="1" applyFont="1" applyBorder="1" applyAlignment="1" applyProtection="1">
      <alignment horizontal="left"/>
      <protection locked="0"/>
    </xf>
    <xf numFmtId="0" fontId="9" fillId="0" borderId="0" xfId="1" applyFont="1" applyBorder="1" applyAlignment="1" applyProtection="1">
      <alignment horizontal="right"/>
      <protection locked="0"/>
    </xf>
    <xf numFmtId="0" fontId="9" fillId="0" borderId="0" xfId="1" applyFont="1" applyBorder="1" applyAlignment="1" applyProtection="1">
      <alignment horizontal="center"/>
      <protection locked="0"/>
    </xf>
    <xf numFmtId="43" fontId="0" fillId="0" borderId="0" xfId="0" applyNumberFormat="1"/>
    <xf numFmtId="0" fontId="0" fillId="0" borderId="0" xfId="0" applyFill="1"/>
    <xf numFmtId="0" fontId="0" fillId="0" borderId="16" xfId="0" applyFill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6" xfId="0" applyFont="1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9" fillId="0" borderId="16" xfId="1" applyFont="1" applyBorder="1" applyAlignment="1" applyProtection="1">
      <alignment horizontal="center" vertical="center"/>
    </xf>
    <xf numFmtId="0" fontId="9" fillId="0" borderId="6" xfId="1" applyFont="1" applyBorder="1" applyAlignment="1" applyProtection="1">
      <alignment horizontal="center" vertical="center"/>
    </xf>
    <xf numFmtId="0" fontId="9" fillId="0" borderId="15" xfId="1" applyFont="1" applyBorder="1" applyAlignment="1" applyProtection="1">
      <alignment horizontal="center"/>
    </xf>
    <xf numFmtId="0" fontId="9" fillId="0" borderId="16" xfId="1" applyFont="1" applyBorder="1" applyAlignment="1" applyProtection="1">
      <alignment horizontal="left" vertical="center"/>
    </xf>
    <xf numFmtId="0" fontId="10" fillId="0" borderId="16" xfId="1" applyFont="1" applyBorder="1" applyAlignment="1" applyProtection="1">
      <alignment horizontal="left"/>
    </xf>
    <xf numFmtId="0" fontId="8" fillId="0" borderId="16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right"/>
    </xf>
    <xf numFmtId="0" fontId="9" fillId="0" borderId="7" xfId="1" applyFont="1" applyBorder="1" applyAlignment="1" applyProtection="1">
      <alignment horizontal="center"/>
    </xf>
    <xf numFmtId="0" fontId="9" fillId="0" borderId="6" xfId="1" applyFont="1" applyBorder="1" applyAlignment="1" applyProtection="1">
      <alignment horizontal="left" vertical="center"/>
    </xf>
    <xf numFmtId="0" fontId="9" fillId="0" borderId="6" xfId="1" applyFont="1" applyBorder="1" applyAlignment="1" applyProtection="1">
      <alignment horizontal="left"/>
    </xf>
    <xf numFmtId="0" fontId="8" fillId="0" borderId="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right"/>
    </xf>
    <xf numFmtId="43" fontId="7" fillId="3" borderId="11" xfId="0" applyNumberFormat="1" applyFont="1" applyFill="1" applyBorder="1" applyAlignment="1" applyProtection="1"/>
    <xf numFmtId="43" fontId="7" fillId="0" borderId="32" xfId="0" applyNumberFormat="1" applyFont="1" applyBorder="1" applyAlignment="1" applyProtection="1"/>
    <xf numFmtId="43" fontId="7" fillId="0" borderId="8" xfId="0" applyNumberFormat="1" applyFont="1" applyBorder="1" applyProtection="1"/>
    <xf numFmtId="43" fontId="16" fillId="4" borderId="11" xfId="0" applyNumberFormat="1" applyFont="1" applyFill="1" applyBorder="1" applyProtection="1"/>
    <xf numFmtId="0" fontId="0" fillId="0" borderId="6" xfId="0" applyFill="1" applyBorder="1" applyAlignment="1" applyProtection="1">
      <alignment horizontal="center"/>
    </xf>
    <xf numFmtId="0" fontId="9" fillId="0" borderId="6" xfId="1" applyFont="1" applyFill="1" applyBorder="1" applyAlignment="1" applyProtection="1">
      <alignment horizontal="center" vertical="center"/>
    </xf>
    <xf numFmtId="0" fontId="0" fillId="0" borderId="6" xfId="0" applyFill="1" applyBorder="1" applyAlignment="1" applyProtection="1"/>
    <xf numFmtId="0" fontId="9" fillId="0" borderId="10" xfId="1" applyFont="1" applyFill="1" applyBorder="1" applyAlignment="1" applyProtection="1">
      <alignment horizontal="center" vertical="center"/>
    </xf>
    <xf numFmtId="0" fontId="9" fillId="0" borderId="16" xfId="1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  <xf numFmtId="0" fontId="10" fillId="0" borderId="6" xfId="1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/>
    </xf>
    <xf numFmtId="0" fontId="9" fillId="0" borderId="7" xfId="1" applyFont="1" applyBorder="1" applyAlignment="1" applyProtection="1"/>
    <xf numFmtId="0" fontId="0" fillId="0" borderId="0" xfId="0" applyProtection="1"/>
    <xf numFmtId="0" fontId="12" fillId="2" borderId="0" xfId="1" applyFont="1" applyFill="1" applyProtection="1"/>
    <xf numFmtId="49" fontId="11" fillId="0" borderId="0" xfId="1" applyNumberFormat="1" applyFont="1" applyFill="1" applyProtection="1"/>
    <xf numFmtId="0" fontId="12" fillId="0" borderId="0" xfId="1" applyFont="1" applyFill="1" applyProtection="1"/>
    <xf numFmtId="0" fontId="12" fillId="0" borderId="0" xfId="1" applyFont="1" applyAlignment="1" applyProtection="1">
      <alignment horizontal="right"/>
    </xf>
    <xf numFmtId="0" fontId="13" fillId="0" borderId="0" xfId="0" applyFont="1" applyProtection="1"/>
    <xf numFmtId="0" fontId="10" fillId="2" borderId="1" xfId="1" applyFont="1" applyFill="1" applyBorder="1" applyProtection="1"/>
    <xf numFmtId="0" fontId="10" fillId="2" borderId="2" xfId="1" applyFont="1" applyFill="1" applyBorder="1" applyProtection="1"/>
    <xf numFmtId="0" fontId="10" fillId="2" borderId="18" xfId="1" applyFont="1" applyFill="1" applyBorder="1" applyAlignment="1" applyProtection="1">
      <alignment horizontal="right"/>
    </xf>
    <xf numFmtId="0" fontId="10" fillId="2" borderId="4" xfId="1" applyFont="1" applyFill="1" applyBorder="1" applyProtection="1"/>
    <xf numFmtId="0" fontId="10" fillId="2" borderId="5" xfId="1" applyFont="1" applyFill="1" applyBorder="1" applyAlignment="1" applyProtection="1">
      <alignment horizontal="center"/>
    </xf>
    <xf numFmtId="0" fontId="10" fillId="2" borderId="5" xfId="1" applyFont="1" applyFill="1" applyBorder="1" applyProtection="1"/>
    <xf numFmtId="0" fontId="10" fillId="2" borderId="0" xfId="1" applyFont="1" applyFill="1" applyBorder="1" applyAlignment="1" applyProtection="1">
      <alignment horizontal="right"/>
    </xf>
    <xf numFmtId="0" fontId="10" fillId="2" borderId="13" xfId="1" applyFont="1" applyFill="1" applyBorder="1" applyProtection="1"/>
    <xf numFmtId="0" fontId="10" fillId="2" borderId="14" xfId="1" applyFont="1" applyFill="1" applyBorder="1" applyAlignment="1" applyProtection="1">
      <alignment horizontal="center"/>
    </xf>
    <xf numFmtId="0" fontId="10" fillId="2" borderId="19" xfId="1" applyNumberFormat="1" applyFont="1" applyFill="1" applyBorder="1" applyAlignment="1" applyProtection="1">
      <alignment horizontal="center"/>
    </xf>
    <xf numFmtId="43" fontId="0" fillId="0" borderId="8" xfId="0" applyNumberFormat="1" applyFont="1" applyFill="1" applyBorder="1" applyAlignment="1" applyProtection="1"/>
    <xf numFmtId="43" fontId="0" fillId="0" borderId="8" xfId="0" applyNumberFormat="1" applyFont="1" applyBorder="1" applyAlignment="1" applyProtection="1"/>
    <xf numFmtId="0" fontId="9" fillId="0" borderId="6" xfId="1" applyFont="1" applyFill="1" applyBorder="1" applyAlignment="1" applyProtection="1">
      <alignment horizontal="left"/>
    </xf>
    <xf numFmtId="0" fontId="9" fillId="0" borderId="15" xfId="1" applyFont="1" applyFill="1" applyBorder="1" applyAlignment="1" applyProtection="1">
      <alignment horizontal="left"/>
    </xf>
    <xf numFmtId="0" fontId="0" fillId="0" borderId="16" xfId="0" applyFill="1" applyBorder="1" applyAlignment="1" applyProtection="1"/>
    <xf numFmtId="43" fontId="8" fillId="0" borderId="17" xfId="0" applyNumberFormat="1" applyFont="1" applyFill="1" applyBorder="1" applyAlignment="1" applyProtection="1"/>
    <xf numFmtId="43" fontId="7" fillId="0" borderId="8" xfId="0" applyNumberFormat="1" applyFont="1" applyFill="1" applyBorder="1" applyAlignment="1" applyProtection="1"/>
    <xf numFmtId="0" fontId="9" fillId="0" borderId="7" xfId="1" applyFont="1" applyFill="1" applyBorder="1" applyAlignment="1" applyProtection="1">
      <alignment horizontal="left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6" xfId="1" applyFont="1" applyFill="1" applyBorder="1" applyAlignment="1" applyProtection="1">
      <alignment horizontal="center"/>
    </xf>
    <xf numFmtId="43" fontId="8" fillId="0" borderId="8" xfId="0" applyNumberFormat="1" applyFont="1" applyFill="1" applyBorder="1" applyAlignment="1" applyProtection="1"/>
    <xf numFmtId="0" fontId="9" fillId="0" borderId="7" xfId="1" applyFont="1" applyFill="1" applyBorder="1" applyAlignment="1" applyProtection="1"/>
    <xf numFmtId="0" fontId="9" fillId="0" borderId="6" xfId="1" applyFont="1" applyFill="1" applyBorder="1" applyAlignment="1" applyProtection="1"/>
    <xf numFmtId="0" fontId="9" fillId="0" borderId="7" xfId="1" applyFont="1" applyFill="1" applyBorder="1" applyAlignment="1" applyProtection="1">
      <alignment horizontal="left" vertical="center"/>
    </xf>
    <xf numFmtId="0" fontId="10" fillId="0" borderId="7" xfId="1" applyFont="1" applyFill="1" applyBorder="1" applyAlignment="1" applyProtection="1"/>
    <xf numFmtId="0" fontId="10" fillId="0" borderId="6" xfId="1" applyFont="1" applyFill="1" applyBorder="1" applyAlignment="1" applyProtection="1">
      <alignment horizontal="left"/>
    </xf>
    <xf numFmtId="0" fontId="0" fillId="0" borderId="7" xfId="0" applyFont="1" applyFill="1" applyBorder="1" applyAlignment="1" applyProtection="1">
      <alignment horizontal="left"/>
    </xf>
    <xf numFmtId="0" fontId="0" fillId="0" borderId="6" xfId="0" applyFont="1" applyFill="1" applyBorder="1" applyAlignment="1" applyProtection="1">
      <alignment horizontal="left"/>
    </xf>
    <xf numFmtId="0" fontId="7" fillId="0" borderId="7" xfId="0" applyFont="1" applyFill="1" applyBorder="1" applyAlignment="1" applyProtection="1">
      <alignment horizontal="left"/>
    </xf>
    <xf numFmtId="49" fontId="7" fillId="0" borderId="6" xfId="0" applyNumberFormat="1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/>
    <xf numFmtId="0" fontId="7" fillId="0" borderId="7" xfId="0" applyFont="1" applyFill="1" applyBorder="1" applyAlignment="1" applyProtection="1"/>
    <xf numFmtId="0" fontId="0" fillId="0" borderId="7" xfId="0" applyFont="1" applyFill="1" applyBorder="1" applyAlignment="1" applyProtection="1"/>
    <xf numFmtId="0" fontId="9" fillId="0" borderId="9" xfId="1" applyFont="1" applyFill="1" applyBorder="1" applyAlignment="1" applyProtection="1">
      <alignment horizontal="left"/>
    </xf>
    <xf numFmtId="43" fontId="0" fillId="0" borderId="11" xfId="0" applyNumberFormat="1" applyFont="1" applyFill="1" applyBorder="1" applyAlignment="1" applyProtection="1"/>
    <xf numFmtId="0" fontId="8" fillId="0" borderId="16" xfId="0" applyFont="1" applyFill="1" applyBorder="1" applyAlignment="1" applyProtection="1">
      <alignment horizontal="center"/>
    </xf>
    <xf numFmtId="0" fontId="10" fillId="0" borderId="7" xfId="1" applyFont="1" applyFill="1" applyBorder="1" applyAlignment="1" applyProtection="1">
      <alignment horizontal="left"/>
    </xf>
    <xf numFmtId="0" fontId="7" fillId="0" borderId="6" xfId="0" applyFont="1" applyFill="1" applyBorder="1" applyAlignment="1" applyProtection="1">
      <alignment horizontal="left"/>
    </xf>
    <xf numFmtId="0" fontId="0" fillId="0" borderId="6" xfId="0" applyFill="1" applyBorder="1" applyAlignment="1" applyProtection="1">
      <alignment horizontal="left"/>
    </xf>
    <xf numFmtId="49" fontId="7" fillId="0" borderId="6" xfId="0" applyNumberFormat="1" applyFont="1" applyFill="1" applyBorder="1" applyAlignment="1" applyProtection="1">
      <alignment horizontal="center"/>
    </xf>
    <xf numFmtId="43" fontId="7" fillId="0" borderId="17" xfId="0" applyNumberFormat="1" applyFont="1" applyBorder="1" applyAlignment="1" applyProtection="1"/>
    <xf numFmtId="43" fontId="7" fillId="0" borderId="0" xfId="0" applyNumberFormat="1" applyFont="1" applyBorder="1" applyAlignment="1" applyProtection="1"/>
    <xf numFmtId="0" fontId="10" fillId="0" borderId="0" xfId="1" applyFont="1" applyBorder="1" applyAlignment="1" applyProtection="1"/>
    <xf numFmtId="0" fontId="10" fillId="0" borderId="0" xfId="1" applyFont="1" applyBorder="1" applyAlignment="1" applyProtection="1">
      <alignment horizontal="center" vertical="center"/>
    </xf>
    <xf numFmtId="0" fontId="10" fillId="0" borderId="0" xfId="1" applyFont="1" applyBorder="1" applyAlignment="1" applyProtection="1">
      <alignment horizontal="left"/>
    </xf>
    <xf numFmtId="0" fontId="9" fillId="0" borderId="0" xfId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right"/>
    </xf>
    <xf numFmtId="0" fontId="9" fillId="0" borderId="0" xfId="1" applyFont="1" applyBorder="1" applyAlignment="1" applyProtection="1"/>
    <xf numFmtId="0" fontId="9" fillId="0" borderId="0" xfId="1" applyFont="1" applyBorder="1" applyAlignment="1" applyProtection="1">
      <alignment horizontal="left"/>
    </xf>
    <xf numFmtId="0" fontId="9" fillId="0" borderId="42" xfId="1" applyFont="1" applyBorder="1" applyAlignment="1" applyProtection="1"/>
    <xf numFmtId="49" fontId="9" fillId="0" borderId="31" xfId="1" applyNumberFormat="1" applyFont="1" applyBorder="1" applyAlignment="1" applyProtection="1">
      <alignment horizontal="center" vertical="center"/>
    </xf>
    <xf numFmtId="49" fontId="9" fillId="0" borderId="6" xfId="1" applyNumberFormat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/>
    </xf>
    <xf numFmtId="43" fontId="0" fillId="0" borderId="0" xfId="0" applyNumberFormat="1" applyFont="1" applyBorder="1" applyAlignment="1" applyProtection="1"/>
    <xf numFmtId="0" fontId="0" fillId="0" borderId="0" xfId="0" applyBorder="1" applyProtection="1"/>
    <xf numFmtId="0" fontId="10" fillId="0" borderId="0" xfId="1" applyFont="1" applyBorder="1" applyAlignment="1" applyProtection="1">
      <alignment horizontal="right"/>
    </xf>
    <xf numFmtId="0" fontId="0" fillId="0" borderId="0" xfId="0" applyBorder="1" applyAlignment="1" applyProtection="1"/>
    <xf numFmtId="49" fontId="10" fillId="0" borderId="6" xfId="1" applyNumberFormat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left" vertical="center"/>
    </xf>
    <xf numFmtId="49" fontId="0" fillId="0" borderId="6" xfId="0" applyNumberFormat="1" applyFont="1" applyFill="1" applyBorder="1" applyAlignment="1" applyProtection="1">
      <alignment horizontal="center"/>
    </xf>
    <xf numFmtId="0" fontId="10" fillId="0" borderId="15" xfId="1" applyFont="1" applyFill="1" applyBorder="1" applyAlignment="1" applyProtection="1">
      <alignment horizontal="left"/>
    </xf>
    <xf numFmtId="49" fontId="10" fillId="0" borderId="16" xfId="1" applyNumberFormat="1" applyFont="1" applyFill="1" applyBorder="1" applyAlignment="1" applyProtection="1">
      <alignment horizontal="center" vertical="center"/>
    </xf>
    <xf numFmtId="0" fontId="10" fillId="0" borderId="16" xfId="1" applyFont="1" applyFill="1" applyBorder="1" applyAlignment="1" applyProtection="1">
      <alignment horizontal="left"/>
    </xf>
    <xf numFmtId="0" fontId="10" fillId="0" borderId="16" xfId="1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/>
    <xf numFmtId="0" fontId="10" fillId="0" borderId="9" xfId="1" applyFont="1" applyFill="1" applyBorder="1" applyAlignment="1" applyProtection="1">
      <alignment horizontal="left"/>
    </xf>
    <xf numFmtId="0" fontId="8" fillId="0" borderId="10" xfId="0" applyFont="1" applyFill="1" applyBorder="1" applyAlignment="1" applyProtection="1">
      <alignment horizontal="center"/>
    </xf>
    <xf numFmtId="43" fontId="8" fillId="0" borderId="11" xfId="0" applyNumberFormat="1" applyFont="1" applyFill="1" applyBorder="1" applyAlignment="1" applyProtection="1"/>
    <xf numFmtId="49" fontId="0" fillId="0" borderId="16" xfId="0" applyNumberFormat="1" applyFill="1" applyBorder="1" applyAlignment="1" applyProtection="1">
      <alignment horizontal="center"/>
    </xf>
    <xf numFmtId="49" fontId="0" fillId="0" borderId="6" xfId="0" applyNumberFormat="1" applyFill="1" applyBorder="1" applyAlignment="1" applyProtection="1">
      <alignment horizontal="center"/>
    </xf>
    <xf numFmtId="49" fontId="9" fillId="0" borderId="6" xfId="1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9" fillId="0" borderId="10" xfId="1" applyNumberFormat="1" applyFont="1" applyFill="1" applyBorder="1" applyAlignment="1" applyProtection="1">
      <alignment horizontal="center" vertical="center"/>
    </xf>
    <xf numFmtId="49" fontId="7" fillId="0" borderId="10" xfId="0" applyNumberFormat="1" applyFont="1" applyFill="1" applyBorder="1" applyAlignment="1" applyProtection="1">
      <alignment horizontal="center"/>
    </xf>
    <xf numFmtId="0" fontId="7" fillId="0" borderId="10" xfId="0" applyFont="1" applyFill="1" applyBorder="1" applyAlignment="1" applyProtection="1">
      <alignment horizontal="left" vertical="center"/>
    </xf>
    <xf numFmtId="0" fontId="9" fillId="0" borderId="10" xfId="1" applyFont="1" applyFill="1" applyBorder="1" applyAlignment="1" applyProtection="1">
      <alignment horizontal="left" vertical="center"/>
    </xf>
    <xf numFmtId="0" fontId="0" fillId="0" borderId="6" xfId="0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right"/>
    </xf>
    <xf numFmtId="0" fontId="7" fillId="0" borderId="0" xfId="0" applyFont="1" applyBorder="1" applyAlignment="1">
      <alignment horizontal="right"/>
    </xf>
    <xf numFmtId="43" fontId="0" fillId="0" borderId="0" xfId="0" applyNumberFormat="1" applyFont="1" applyFill="1" applyBorder="1" applyAlignment="1" applyProtection="1"/>
    <xf numFmtId="43" fontId="7" fillId="6" borderId="8" xfId="0" applyNumberFormat="1" applyFont="1" applyFill="1" applyBorder="1" applyAlignment="1" applyProtection="1"/>
    <xf numFmtId="43" fontId="19" fillId="5" borderId="45" xfId="0" applyNumberFormat="1" applyFont="1" applyFill="1" applyBorder="1" applyAlignment="1" applyProtection="1"/>
    <xf numFmtId="43" fontId="9" fillId="0" borderId="6" xfId="1" applyNumberFormat="1" applyFont="1" applyFill="1" applyBorder="1" applyAlignment="1" applyProtection="1">
      <alignment horizontal="center" vertical="center"/>
    </xf>
    <xf numFmtId="0" fontId="10" fillId="0" borderId="27" xfId="1" applyFont="1" applyFill="1" applyBorder="1" applyAlignment="1" applyProtection="1">
      <alignment horizontal="right"/>
    </xf>
    <xf numFmtId="0" fontId="19" fillId="0" borderId="27" xfId="0" applyFont="1" applyFill="1" applyBorder="1" applyAlignment="1" applyProtection="1">
      <alignment horizontal="center"/>
    </xf>
    <xf numFmtId="0" fontId="19" fillId="0" borderId="30" xfId="0" applyFont="1" applyBorder="1" applyAlignment="1">
      <alignment horizontal="center"/>
    </xf>
    <xf numFmtId="0" fontId="7" fillId="0" borderId="27" xfId="0" applyFont="1" applyFill="1" applyBorder="1" applyAlignment="1" applyProtection="1">
      <alignment horizontal="right"/>
    </xf>
    <xf numFmtId="0" fontId="9" fillId="0" borderId="27" xfId="1" applyFont="1" applyFill="1" applyBorder="1" applyAlignment="1" applyProtection="1">
      <alignment horizontal="left"/>
    </xf>
    <xf numFmtId="0" fontId="10" fillId="0" borderId="27" xfId="1" applyFont="1" applyFill="1" applyBorder="1" applyAlignment="1" applyProtection="1">
      <alignment horizontal="left"/>
    </xf>
    <xf numFmtId="0" fontId="0" fillId="0" borderId="27" xfId="0" applyFont="1" applyFill="1" applyBorder="1" applyAlignment="1" applyProtection="1">
      <alignment horizontal="left"/>
    </xf>
    <xf numFmtId="0" fontId="0" fillId="0" borderId="6" xfId="0" applyBorder="1" applyAlignment="1">
      <alignment horizontal="right"/>
    </xf>
    <xf numFmtId="0" fontId="7" fillId="0" borderId="6" xfId="0" applyFont="1" applyBorder="1" applyAlignment="1">
      <alignment horizontal="right"/>
    </xf>
    <xf numFmtId="0" fontId="0" fillId="0" borderId="6" xfId="0" applyBorder="1" applyAlignment="1"/>
    <xf numFmtId="0" fontId="7" fillId="0" borderId="27" xfId="0" applyFont="1" applyFill="1" applyBorder="1" applyAlignment="1" applyProtection="1">
      <alignment horizontal="left"/>
    </xf>
    <xf numFmtId="0" fontId="7" fillId="0" borderId="27" xfId="0" applyFont="1" applyFill="1" applyBorder="1" applyAlignment="1" applyProtection="1">
      <alignment horizontal="left" vertical="center"/>
    </xf>
    <xf numFmtId="0" fontId="0" fillId="0" borderId="27" xfId="0" applyFont="1" applyFill="1" applyBorder="1" applyAlignment="1" applyProtection="1">
      <alignment horizontal="left" vertical="center"/>
    </xf>
    <xf numFmtId="43" fontId="7" fillId="0" borderId="30" xfId="0" applyNumberFormat="1" applyFont="1" applyFill="1" applyBorder="1" applyAlignment="1" applyProtection="1"/>
    <xf numFmtId="43" fontId="8" fillId="0" borderId="30" xfId="0" applyNumberFormat="1" applyFont="1" applyFill="1" applyBorder="1" applyAlignment="1" applyProtection="1"/>
    <xf numFmtId="0" fontId="19" fillId="0" borderId="6" xfId="0" applyFont="1" applyBorder="1" applyAlignment="1">
      <alignment horizontal="center"/>
    </xf>
    <xf numFmtId="0" fontId="7" fillId="0" borderId="27" xfId="0" applyFont="1" applyFill="1" applyBorder="1" applyAlignment="1" applyProtection="1"/>
    <xf numFmtId="0" fontId="0" fillId="0" borderId="27" xfId="0" applyFont="1" applyFill="1" applyBorder="1" applyAlignment="1" applyProtection="1"/>
    <xf numFmtId="43" fontId="7" fillId="7" borderId="8" xfId="0" applyNumberFormat="1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9" fillId="0" borderId="27" xfId="1" applyFont="1" applyFill="1" applyBorder="1" applyAlignment="1" applyProtection="1">
      <alignment horizontal="left" vertical="center"/>
    </xf>
    <xf numFmtId="49" fontId="0" fillId="0" borderId="27" xfId="0" applyNumberFormat="1" applyFont="1" applyFill="1" applyBorder="1" applyAlignment="1" applyProtection="1">
      <alignment horizontal="left"/>
    </xf>
    <xf numFmtId="0" fontId="10" fillId="0" borderId="6" xfId="1" applyFont="1" applyFill="1" applyBorder="1" applyAlignment="1" applyProtection="1">
      <alignment horizontal="center"/>
    </xf>
    <xf numFmtId="0" fontId="0" fillId="0" borderId="6" xfId="0" applyBorder="1" applyAlignment="1">
      <alignment horizontal="center"/>
    </xf>
    <xf numFmtId="0" fontId="10" fillId="0" borderId="6" xfId="1" applyFont="1" applyFill="1" applyBorder="1" applyAlignment="1" applyProtection="1"/>
    <xf numFmtId="0" fontId="7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7" fillId="0" borderId="6" xfId="0" applyFont="1" applyBorder="1" applyAlignment="1">
      <alignment horizontal="left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left"/>
    </xf>
    <xf numFmtId="0" fontId="13" fillId="0" borderId="27" xfId="0" applyFont="1" applyFill="1" applyBorder="1" applyAlignment="1" applyProtection="1">
      <alignment horizontal="left"/>
    </xf>
    <xf numFmtId="49" fontId="7" fillId="0" borderId="16" xfId="0" applyNumberFormat="1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/>
    <xf numFmtId="43" fontId="7" fillId="7" borderId="11" xfId="0" applyNumberFormat="1" applyFont="1" applyFill="1" applyBorder="1" applyAlignment="1" applyProtection="1"/>
    <xf numFmtId="0" fontId="10" fillId="0" borderId="47" xfId="1" applyFont="1" applyFill="1" applyBorder="1" applyAlignment="1" applyProtection="1">
      <alignment horizontal="left"/>
    </xf>
    <xf numFmtId="0" fontId="10" fillId="0" borderId="16" xfId="1" applyFont="1" applyFill="1" applyBorder="1" applyAlignment="1" applyProtection="1">
      <alignment horizontal="left" vertical="center"/>
    </xf>
    <xf numFmtId="0" fontId="10" fillId="2" borderId="13" xfId="1" applyFont="1" applyFill="1" applyBorder="1" applyAlignment="1" applyProtection="1">
      <alignment horizontal="left"/>
    </xf>
    <xf numFmtId="0" fontId="9" fillId="0" borderId="12" xfId="1" applyFont="1" applyFill="1" applyBorder="1" applyAlignment="1" applyProtection="1">
      <alignment horizontal="left"/>
    </xf>
    <xf numFmtId="49" fontId="0" fillId="0" borderId="10" xfId="0" applyNumberFormat="1" applyFont="1" applyFill="1" applyBorder="1" applyAlignment="1" applyProtection="1">
      <alignment horizontal="center"/>
    </xf>
    <xf numFmtId="0" fontId="0" fillId="0" borderId="6" xfId="0" applyFont="1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0" fillId="0" borderId="10" xfId="0" applyFont="1" applyFill="1" applyBorder="1" applyAlignment="1" applyProtection="1">
      <alignment horizontal="left" vertical="center"/>
    </xf>
    <xf numFmtId="43" fontId="0" fillId="0" borderId="30" xfId="0" applyNumberFormat="1" applyFont="1" applyFill="1" applyBorder="1" applyAlignment="1" applyProtection="1"/>
    <xf numFmtId="43" fontId="0" fillId="0" borderId="6" xfId="0" applyNumberFormat="1" applyBorder="1" applyAlignment="1">
      <alignment horizontal="right"/>
    </xf>
    <xf numFmtId="43" fontId="0" fillId="0" borderId="6" xfId="0" applyNumberFormat="1" applyFont="1" applyFill="1" applyBorder="1" applyAlignment="1" applyProtection="1">
      <alignment horizontal="center"/>
    </xf>
    <xf numFmtId="43" fontId="0" fillId="0" borderId="6" xfId="0" applyNumberFormat="1" applyFill="1" applyBorder="1" applyAlignment="1" applyProtection="1">
      <alignment horizontal="center"/>
    </xf>
    <xf numFmtId="43" fontId="8" fillId="0" borderId="6" xfId="0" applyNumberFormat="1" applyFont="1" applyFill="1" applyBorder="1" applyAlignment="1" applyProtection="1">
      <alignment horizontal="center"/>
    </xf>
    <xf numFmtId="0" fontId="7" fillId="0" borderId="16" xfId="0" applyFont="1" applyBorder="1" applyAlignment="1" applyProtection="1">
      <alignment wrapText="1"/>
    </xf>
    <xf numFmtId="0" fontId="7" fillId="0" borderId="6" xfId="0" applyFont="1" applyBorder="1" applyAlignment="1" applyProtection="1">
      <alignment wrapText="1"/>
    </xf>
    <xf numFmtId="0" fontId="7" fillId="0" borderId="10" xfId="0" applyFont="1" applyBorder="1" applyAlignment="1" applyProtection="1">
      <alignment wrapText="1"/>
    </xf>
    <xf numFmtId="0" fontId="7" fillId="0" borderId="17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10" fillId="0" borderId="28" xfId="1" applyFont="1" applyBorder="1" applyAlignment="1" applyProtection="1">
      <alignment horizontal="center" vertical="center"/>
    </xf>
    <xf numFmtId="0" fontId="10" fillId="0" borderId="2" xfId="1" applyFont="1" applyBorder="1" applyAlignment="1" applyProtection="1">
      <alignment horizontal="center" vertical="center"/>
    </xf>
    <xf numFmtId="0" fontId="10" fillId="0" borderId="38" xfId="1" applyFont="1" applyBorder="1" applyAlignment="1" applyProtection="1">
      <alignment horizontal="center" vertical="center"/>
    </xf>
    <xf numFmtId="0" fontId="10" fillId="0" borderId="5" xfId="1" applyFont="1" applyBorder="1" applyAlignment="1" applyProtection="1">
      <alignment horizontal="center" vertical="center"/>
    </xf>
    <xf numFmtId="0" fontId="10" fillId="0" borderId="39" xfId="1" applyFont="1" applyBorder="1" applyAlignment="1" applyProtection="1">
      <alignment horizontal="center" vertical="center"/>
    </xf>
    <xf numFmtId="0" fontId="10" fillId="0" borderId="14" xfId="1" applyFont="1" applyBorder="1" applyAlignment="1" applyProtection="1">
      <alignment horizontal="center" vertical="center"/>
    </xf>
    <xf numFmtId="0" fontId="10" fillId="0" borderId="33" xfId="1" applyFont="1" applyBorder="1" applyAlignment="1" applyProtection="1">
      <alignment horizontal="right"/>
    </xf>
    <xf numFmtId="0" fontId="10" fillId="0" borderId="34" xfId="1" applyFont="1" applyBorder="1" applyAlignment="1" applyProtection="1">
      <alignment horizontal="right"/>
    </xf>
    <xf numFmtId="0" fontId="10" fillId="0" borderId="35" xfId="1" applyFont="1" applyBorder="1" applyAlignment="1" applyProtection="1">
      <alignment horizontal="right"/>
    </xf>
    <xf numFmtId="0" fontId="9" fillId="0" borderId="43" xfId="1" applyFont="1" applyBorder="1" applyAlignment="1" applyProtection="1">
      <alignment horizontal="center"/>
    </xf>
    <xf numFmtId="0" fontId="9" fillId="0" borderId="44" xfId="1" applyFont="1" applyBorder="1" applyAlignment="1" applyProtection="1">
      <alignment horizontal="center"/>
    </xf>
    <xf numFmtId="0" fontId="9" fillId="0" borderId="45" xfId="1" applyFont="1" applyBorder="1" applyAlignment="1" applyProtection="1">
      <alignment horizontal="center"/>
    </xf>
    <xf numFmtId="0" fontId="7" fillId="0" borderId="27" xfId="0" applyFont="1" applyFill="1" applyBorder="1" applyAlignment="1" applyProtection="1">
      <alignment horizontal="right"/>
    </xf>
    <xf numFmtId="0" fontId="0" fillId="0" borderId="12" xfId="0" applyBorder="1" applyAlignment="1">
      <alignment horizontal="right"/>
    </xf>
    <xf numFmtId="0" fontId="0" fillId="0" borderId="20" xfId="0" applyBorder="1" applyAlignment="1">
      <alignment horizontal="right"/>
    </xf>
    <xf numFmtId="0" fontId="20" fillId="0" borderId="43" xfId="1" applyFont="1" applyBorder="1" applyAlignment="1" applyProtection="1">
      <alignment horizontal="right"/>
    </xf>
    <xf numFmtId="0" fontId="20" fillId="0" borderId="44" xfId="1" applyFont="1" applyBorder="1" applyAlignment="1" applyProtection="1">
      <alignment horizontal="right"/>
    </xf>
    <xf numFmtId="0" fontId="20" fillId="0" borderId="50" xfId="1" applyFont="1" applyBorder="1" applyAlignment="1" applyProtection="1">
      <alignment horizontal="right"/>
    </xf>
    <xf numFmtId="43" fontId="17" fillId="0" borderId="46" xfId="0" applyNumberFormat="1" applyFont="1" applyBorder="1" applyAlignment="1" applyProtection="1">
      <alignment horizontal="center"/>
    </xf>
    <xf numFmtId="43" fontId="17" fillId="0" borderId="45" xfId="0" applyNumberFormat="1" applyFont="1" applyBorder="1" applyAlignment="1" applyProtection="1">
      <alignment horizontal="center"/>
    </xf>
    <xf numFmtId="0" fontId="18" fillId="0" borderId="41" xfId="0" applyFont="1" applyBorder="1" applyAlignment="1" applyProtection="1">
      <alignment horizontal="right"/>
    </xf>
    <xf numFmtId="0" fontId="17" fillId="0" borderId="34" xfId="0" applyFont="1" applyBorder="1" applyAlignment="1" applyProtection="1">
      <alignment horizontal="right"/>
    </xf>
    <xf numFmtId="0" fontId="17" fillId="0" borderId="35" xfId="0" applyFont="1" applyBorder="1" applyAlignment="1" applyProtection="1">
      <alignment horizontal="right"/>
    </xf>
    <xf numFmtId="0" fontId="10" fillId="0" borderId="40" xfId="1" applyFont="1" applyBorder="1" applyAlignment="1" applyProtection="1">
      <alignment horizontal="right"/>
    </xf>
    <xf numFmtId="0" fontId="0" fillId="0" borderId="29" xfId="0" applyBorder="1" applyAlignment="1" applyProtection="1">
      <alignment horizontal="right"/>
    </xf>
    <xf numFmtId="0" fontId="0" fillId="0" borderId="36" xfId="0" applyBorder="1" applyAlignment="1" applyProtection="1">
      <alignment horizontal="right"/>
    </xf>
    <xf numFmtId="0" fontId="4" fillId="0" borderId="37" xfId="1" applyFont="1" applyBorder="1" applyAlignment="1" applyProtection="1">
      <alignment horizontal="right"/>
    </xf>
    <xf numFmtId="0" fontId="0" fillId="0" borderId="12" xfId="0" applyBorder="1" applyAlignment="1" applyProtection="1">
      <alignment horizontal="right"/>
    </xf>
    <xf numFmtId="0" fontId="0" fillId="0" borderId="20" xfId="0" applyBorder="1" applyAlignment="1" applyProtection="1">
      <alignment horizontal="right"/>
    </xf>
    <xf numFmtId="0" fontId="9" fillId="0" borderId="37" xfId="1" applyFont="1" applyBorder="1" applyAlignment="1" applyProtection="1">
      <alignment horizontal="left"/>
    </xf>
    <xf numFmtId="0" fontId="9" fillId="0" borderId="12" xfId="1" applyFont="1" applyBorder="1" applyAlignment="1" applyProtection="1">
      <alignment horizontal="left"/>
    </xf>
    <xf numFmtId="0" fontId="9" fillId="0" borderId="20" xfId="1" applyFont="1" applyBorder="1" applyAlignment="1" applyProtection="1">
      <alignment horizontal="left"/>
    </xf>
    <xf numFmtId="0" fontId="10" fillId="2" borderId="43" xfId="1" applyFont="1" applyFill="1" applyBorder="1" applyAlignment="1" applyProtection="1">
      <alignment horizontal="center"/>
    </xf>
    <xf numFmtId="0" fontId="10" fillId="2" borderId="44" xfId="1" applyFont="1" applyFill="1" applyBorder="1" applyAlignment="1" applyProtection="1">
      <alignment horizontal="center"/>
    </xf>
    <xf numFmtId="0" fontId="10" fillId="2" borderId="45" xfId="1" applyFont="1" applyFill="1" applyBorder="1" applyAlignment="1" applyProtection="1">
      <alignment horizontal="center"/>
    </xf>
    <xf numFmtId="0" fontId="22" fillId="0" borderId="43" xfId="1" applyFont="1" applyFill="1" applyBorder="1" applyAlignment="1" applyProtection="1">
      <alignment horizontal="right"/>
    </xf>
    <xf numFmtId="0" fontId="22" fillId="0" borderId="44" xfId="1" applyFont="1" applyFill="1" applyBorder="1" applyAlignment="1" applyProtection="1">
      <alignment horizontal="right"/>
    </xf>
    <xf numFmtId="0" fontId="22" fillId="0" borderId="45" xfId="1" applyFont="1" applyFill="1" applyBorder="1" applyAlignment="1" applyProtection="1">
      <alignment horizontal="right"/>
    </xf>
    <xf numFmtId="0" fontId="7" fillId="0" borderId="33" xfId="0" applyFont="1" applyFill="1" applyBorder="1" applyAlignment="1" applyProtection="1">
      <alignment horizontal="right"/>
    </xf>
    <xf numFmtId="0" fontId="0" fillId="0" borderId="34" xfId="0" applyBorder="1" applyAlignment="1">
      <alignment horizontal="right"/>
    </xf>
    <xf numFmtId="0" fontId="0" fillId="0" borderId="35" xfId="0" applyBorder="1" applyAlignment="1">
      <alignment horizontal="right"/>
    </xf>
    <xf numFmtId="0" fontId="14" fillId="2" borderId="0" xfId="1" applyFont="1" applyFill="1" applyAlignment="1" applyProtection="1">
      <alignment horizontal="center"/>
    </xf>
    <xf numFmtId="0" fontId="0" fillId="0" borderId="0" xfId="0" applyAlignment="1" applyProtection="1"/>
    <xf numFmtId="0" fontId="15" fillId="0" borderId="0" xfId="2" applyFont="1" applyAlignment="1" applyProtection="1">
      <alignment horizontal="left"/>
    </xf>
    <xf numFmtId="0" fontId="0" fillId="0" borderId="0" xfId="0" applyAlignment="1" applyProtection="1">
      <alignment horizontal="left"/>
    </xf>
    <xf numFmtId="14" fontId="12" fillId="0" borderId="19" xfId="1" applyNumberFormat="1" applyFont="1" applyBorder="1" applyAlignment="1" applyProtection="1"/>
    <xf numFmtId="0" fontId="0" fillId="0" borderId="19" xfId="0" applyBorder="1" applyAlignment="1" applyProtection="1"/>
    <xf numFmtId="0" fontId="7" fillId="0" borderId="21" xfId="0" applyFont="1" applyBorder="1" applyAlignment="1" applyProtection="1">
      <alignment horizontal="center" wrapText="1"/>
    </xf>
    <xf numFmtId="0" fontId="7" fillId="0" borderId="22" xfId="0" applyFont="1" applyBorder="1" applyAlignment="1" applyProtection="1">
      <alignment horizontal="center" wrapText="1"/>
    </xf>
    <xf numFmtId="0" fontId="7" fillId="0" borderId="23" xfId="0" applyFont="1" applyBorder="1" applyAlignment="1" applyProtection="1">
      <alignment horizontal="center" wrapText="1"/>
    </xf>
    <xf numFmtId="0" fontId="7" fillId="0" borderId="24" xfId="0" applyFont="1" applyBorder="1" applyAlignment="1" applyProtection="1">
      <alignment horizontal="center" wrapText="1"/>
    </xf>
    <xf numFmtId="0" fontId="7" fillId="0" borderId="25" xfId="0" applyFont="1" applyBorder="1" applyAlignment="1" applyProtection="1">
      <alignment horizontal="center" wrapText="1"/>
    </xf>
    <xf numFmtId="0" fontId="7" fillId="0" borderId="26" xfId="0" applyFont="1" applyBorder="1" applyAlignment="1" applyProtection="1">
      <alignment horizontal="center" wrapText="1"/>
    </xf>
    <xf numFmtId="0" fontId="10" fillId="2" borderId="28" xfId="1" applyFont="1" applyFill="1" applyBorder="1" applyAlignment="1" applyProtection="1">
      <alignment horizontal="center"/>
    </xf>
    <xf numFmtId="0" fontId="10" fillId="2" borderId="18" xfId="1" applyFont="1" applyFill="1" applyBorder="1" applyAlignment="1" applyProtection="1">
      <alignment horizontal="center"/>
    </xf>
    <xf numFmtId="0" fontId="10" fillId="2" borderId="3" xfId="1" applyFont="1" applyFill="1" applyBorder="1" applyAlignment="1" applyProtection="1">
      <alignment horizontal="center"/>
    </xf>
    <xf numFmtId="0" fontId="0" fillId="0" borderId="41" xfId="0" applyBorder="1" applyAlignment="1" applyProtection="1">
      <alignment horizontal="left"/>
    </xf>
    <xf numFmtId="0" fontId="0" fillId="0" borderId="34" xfId="0" applyBorder="1" applyAlignment="1" applyProtection="1">
      <alignment horizontal="left"/>
    </xf>
    <xf numFmtId="0" fontId="0" fillId="0" borderId="35" xfId="0" applyBorder="1" applyAlignment="1" applyProtection="1">
      <alignment horizontal="left"/>
    </xf>
    <xf numFmtId="0" fontId="9" fillId="0" borderId="40" xfId="1" applyFont="1" applyBorder="1" applyAlignment="1" applyProtection="1">
      <alignment horizontal="left"/>
    </xf>
    <xf numFmtId="0" fontId="9" fillId="0" borderId="29" xfId="1" applyFont="1" applyBorder="1" applyAlignment="1" applyProtection="1">
      <alignment horizontal="left"/>
    </xf>
    <xf numFmtId="0" fontId="9" fillId="0" borderId="36" xfId="1" applyFont="1" applyBorder="1" applyAlignment="1" applyProtection="1">
      <alignment horizontal="left"/>
    </xf>
    <xf numFmtId="43" fontId="8" fillId="0" borderId="40" xfId="0" applyNumberFormat="1" applyFont="1" applyBorder="1" applyAlignment="1" applyProtection="1">
      <alignment horizontal="center"/>
    </xf>
    <xf numFmtId="43" fontId="8" fillId="0" borderId="48" xfId="0" applyNumberFormat="1" applyFont="1" applyBorder="1" applyAlignment="1" applyProtection="1">
      <alignment horizontal="center"/>
    </xf>
    <xf numFmtId="43" fontId="8" fillId="0" borderId="37" xfId="0" applyNumberFormat="1" applyFont="1" applyBorder="1" applyAlignment="1" applyProtection="1">
      <alignment horizontal="center"/>
    </xf>
    <xf numFmtId="43" fontId="8" fillId="0" borderId="30" xfId="0" applyNumberFormat="1" applyFont="1" applyBorder="1" applyAlignment="1" applyProtection="1">
      <alignment horizontal="center"/>
    </xf>
    <xf numFmtId="43" fontId="8" fillId="0" borderId="41" xfId="0" applyNumberFormat="1" applyFont="1" applyBorder="1" applyAlignment="1" applyProtection="1">
      <alignment horizontal="center"/>
    </xf>
    <xf numFmtId="43" fontId="8" fillId="0" borderId="49" xfId="0" applyNumberFormat="1" applyFont="1" applyBorder="1" applyAlignment="1" applyProtection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2"/>
  <sheetViews>
    <sheetView tabSelected="1" workbookViewId="0">
      <selection activeCell="A3" sqref="A3"/>
    </sheetView>
  </sheetViews>
  <sheetFormatPr defaultRowHeight="14.4" x14ac:dyDescent="0.3"/>
  <cols>
    <col min="1" max="1" width="11" customWidth="1"/>
    <col min="2" max="2" width="13.6640625" customWidth="1"/>
    <col min="3" max="3" width="56.109375" customWidth="1"/>
    <col min="4" max="4" width="10" customWidth="1"/>
    <col min="5" max="5" width="14" customWidth="1"/>
    <col min="6" max="6" width="13" customWidth="1"/>
    <col min="7" max="7" width="21.109375" customWidth="1"/>
    <col min="9" max="9" width="14" bestFit="1" customWidth="1"/>
  </cols>
  <sheetData>
    <row r="1" spans="1:7" ht="11.25" customHeight="1" x14ac:dyDescent="0.25">
      <c r="A1" s="55"/>
      <c r="B1" s="55"/>
      <c r="C1" s="55"/>
      <c r="D1" s="55"/>
      <c r="E1" s="55"/>
      <c r="F1" s="55"/>
      <c r="G1" s="55"/>
    </row>
    <row r="2" spans="1:7" ht="12.75" customHeight="1" x14ac:dyDescent="0.3">
      <c r="A2" s="243" t="s">
        <v>374</v>
      </c>
      <c r="B2" s="244"/>
      <c r="C2" s="244"/>
      <c r="D2" s="244"/>
      <c r="E2" s="244"/>
      <c r="F2" s="244"/>
      <c r="G2" s="244"/>
    </row>
    <row r="3" spans="1:7" ht="15.6" x14ac:dyDescent="0.3">
      <c r="A3" s="56" t="s">
        <v>0</v>
      </c>
      <c r="B3" s="56"/>
      <c r="C3" s="245" t="s">
        <v>150</v>
      </c>
      <c r="D3" s="246"/>
      <c r="E3" s="246"/>
      <c r="F3" s="246"/>
      <c r="G3" s="246"/>
    </row>
    <row r="4" spans="1:7" ht="15.6" x14ac:dyDescent="0.3">
      <c r="A4" s="56" t="s">
        <v>1</v>
      </c>
      <c r="B4" s="56"/>
      <c r="C4" s="57" t="s">
        <v>151</v>
      </c>
      <c r="D4" s="58"/>
      <c r="E4" s="59"/>
      <c r="F4" s="60"/>
      <c r="G4" s="60"/>
    </row>
    <row r="5" spans="1:7" ht="16.2" thickBot="1" x14ac:dyDescent="0.35">
      <c r="A5" s="56" t="s">
        <v>2</v>
      </c>
      <c r="B5" s="56"/>
      <c r="C5" s="247">
        <v>43891</v>
      </c>
      <c r="D5" s="248"/>
      <c r="E5" s="248"/>
      <c r="F5" s="248"/>
      <c r="G5" s="248"/>
    </row>
    <row r="6" spans="1:7" ht="15" customHeight="1" x14ac:dyDescent="0.3">
      <c r="A6" s="61" t="s">
        <v>3</v>
      </c>
      <c r="B6" s="62"/>
      <c r="C6" s="62"/>
      <c r="D6" s="62"/>
      <c r="E6" s="63"/>
      <c r="F6" s="249" t="s">
        <v>35</v>
      </c>
      <c r="G6" s="252" t="s">
        <v>36</v>
      </c>
    </row>
    <row r="7" spans="1:7" x14ac:dyDescent="0.3">
      <c r="A7" s="64" t="s">
        <v>4</v>
      </c>
      <c r="B7" s="65" t="s">
        <v>5</v>
      </c>
      <c r="C7" s="66"/>
      <c r="D7" s="65" t="s">
        <v>6</v>
      </c>
      <c r="E7" s="67"/>
      <c r="F7" s="250"/>
      <c r="G7" s="253"/>
    </row>
    <row r="8" spans="1:7" ht="15" thickBot="1" x14ac:dyDescent="0.35">
      <c r="A8" s="68" t="s">
        <v>7</v>
      </c>
      <c r="B8" s="69" t="s">
        <v>8</v>
      </c>
      <c r="C8" s="69" t="s">
        <v>9</v>
      </c>
      <c r="D8" s="69" t="s">
        <v>10</v>
      </c>
      <c r="E8" s="70" t="s">
        <v>11</v>
      </c>
      <c r="F8" s="251"/>
      <c r="G8" s="254"/>
    </row>
    <row r="9" spans="1:7" ht="15.75" thickBot="1" x14ac:dyDescent="0.3">
      <c r="A9" s="255" t="s">
        <v>12</v>
      </c>
      <c r="B9" s="256"/>
      <c r="C9" s="256"/>
      <c r="D9" s="256"/>
      <c r="E9" s="256"/>
      <c r="F9" s="256"/>
      <c r="G9" s="257"/>
    </row>
    <row r="10" spans="1:7" x14ac:dyDescent="0.3">
      <c r="A10" s="122" t="s">
        <v>13</v>
      </c>
      <c r="B10" s="123" t="s">
        <v>79</v>
      </c>
      <c r="C10" s="124" t="s">
        <v>80</v>
      </c>
      <c r="D10" s="125"/>
      <c r="E10" s="125"/>
      <c r="F10" s="126"/>
      <c r="G10" s="76"/>
    </row>
    <row r="11" spans="1:7" x14ac:dyDescent="0.3">
      <c r="A11" s="97" t="s">
        <v>37</v>
      </c>
      <c r="B11" s="52">
        <v>95000</v>
      </c>
      <c r="C11" s="86" t="s">
        <v>134</v>
      </c>
      <c r="D11" s="43"/>
      <c r="E11" s="43"/>
      <c r="F11" s="53"/>
      <c r="G11" s="81"/>
    </row>
    <row r="12" spans="1:7" x14ac:dyDescent="0.3">
      <c r="A12" s="78" t="s">
        <v>14</v>
      </c>
      <c r="B12" s="43">
        <v>952686530</v>
      </c>
      <c r="C12" s="79" t="s">
        <v>292</v>
      </c>
      <c r="D12" s="43" t="s">
        <v>96</v>
      </c>
      <c r="E12" s="43">
        <v>28</v>
      </c>
      <c r="F12" s="22"/>
      <c r="G12" s="81">
        <f>E12*F12</f>
        <v>0</v>
      </c>
    </row>
    <row r="13" spans="1:7" x14ac:dyDescent="0.3">
      <c r="A13" s="84" t="s">
        <v>38</v>
      </c>
      <c r="B13" s="42">
        <v>852178650</v>
      </c>
      <c r="C13" s="99" t="s">
        <v>86</v>
      </c>
      <c r="D13" s="42" t="s">
        <v>94</v>
      </c>
      <c r="E13" s="42">
        <v>1</v>
      </c>
      <c r="F13" s="42"/>
      <c r="G13" s="81">
        <f t="shared" ref="G13:G20" si="0">E13*F13</f>
        <v>0</v>
      </c>
    </row>
    <row r="14" spans="1:7" x14ac:dyDescent="0.3">
      <c r="A14" s="78" t="s">
        <v>40</v>
      </c>
      <c r="B14" s="42">
        <v>952179126</v>
      </c>
      <c r="C14" s="44" t="s">
        <v>87</v>
      </c>
      <c r="D14" s="43" t="s">
        <v>371</v>
      </c>
      <c r="E14" s="42">
        <v>420</v>
      </c>
      <c r="F14" s="23"/>
      <c r="G14" s="81">
        <f t="shared" si="0"/>
        <v>0</v>
      </c>
    </row>
    <row r="15" spans="1:7" x14ac:dyDescent="0.3">
      <c r="A15" s="152" t="s">
        <v>41</v>
      </c>
      <c r="B15" s="169">
        <v>952990180</v>
      </c>
      <c r="C15" s="173" t="s">
        <v>88</v>
      </c>
      <c r="D15" s="169" t="s">
        <v>145</v>
      </c>
      <c r="E15" s="169">
        <v>6</v>
      </c>
      <c r="F15" s="169"/>
      <c r="G15" s="81">
        <f t="shared" si="0"/>
        <v>0</v>
      </c>
    </row>
    <row r="16" spans="1:7" x14ac:dyDescent="0.3">
      <c r="A16" s="166" t="s">
        <v>15</v>
      </c>
      <c r="B16" s="50">
        <v>952980220</v>
      </c>
      <c r="C16" s="88" t="s">
        <v>293</v>
      </c>
      <c r="D16" s="42" t="s">
        <v>372</v>
      </c>
      <c r="E16" s="42">
        <v>20</v>
      </c>
      <c r="F16" s="42"/>
      <c r="G16" s="81">
        <f t="shared" si="0"/>
        <v>0</v>
      </c>
    </row>
    <row r="17" spans="1:7" ht="14.25" customHeight="1" x14ac:dyDescent="0.3">
      <c r="A17" s="150" t="s">
        <v>42</v>
      </c>
      <c r="B17" s="43">
        <v>952990160</v>
      </c>
      <c r="C17" s="79" t="s">
        <v>136</v>
      </c>
      <c r="D17" s="43" t="s">
        <v>94</v>
      </c>
      <c r="E17" s="43">
        <v>4</v>
      </c>
      <c r="F17" s="53"/>
      <c r="G17" s="81">
        <f t="shared" si="0"/>
        <v>0</v>
      </c>
    </row>
    <row r="18" spans="1:7" ht="15" customHeight="1" x14ac:dyDescent="0.3">
      <c r="A18" s="150" t="s">
        <v>45</v>
      </c>
      <c r="B18" s="50">
        <v>953831111</v>
      </c>
      <c r="C18" s="91" t="s">
        <v>294</v>
      </c>
      <c r="D18" s="43" t="s">
        <v>96</v>
      </c>
      <c r="E18" s="42">
        <v>34</v>
      </c>
      <c r="F18" s="23"/>
      <c r="G18" s="81">
        <f t="shared" si="0"/>
        <v>0</v>
      </c>
    </row>
    <row r="19" spans="1:7" ht="15" customHeight="1" x14ac:dyDescent="0.25">
      <c r="A19" s="150"/>
      <c r="B19" s="50"/>
      <c r="C19" s="50" t="s">
        <v>152</v>
      </c>
      <c r="D19" s="43"/>
      <c r="E19" s="42"/>
      <c r="F19" s="42"/>
      <c r="G19" s="81"/>
    </row>
    <row r="20" spans="1:7" x14ac:dyDescent="0.3">
      <c r="A20" s="167" t="s">
        <v>16</v>
      </c>
      <c r="B20" s="172">
        <v>953647210</v>
      </c>
      <c r="C20" s="188" t="s">
        <v>295</v>
      </c>
      <c r="D20" s="172" t="s">
        <v>94</v>
      </c>
      <c r="E20" s="171">
        <v>2</v>
      </c>
      <c r="F20" s="172"/>
      <c r="G20" s="81">
        <f t="shared" si="0"/>
        <v>0</v>
      </c>
    </row>
    <row r="21" spans="1:7" x14ac:dyDescent="0.3">
      <c r="A21" s="214" t="s">
        <v>39</v>
      </c>
      <c r="B21" s="215"/>
      <c r="C21" s="215"/>
      <c r="D21" s="215"/>
      <c r="E21" s="215"/>
      <c r="F21" s="216"/>
      <c r="G21" s="164">
        <f>SUM(G12:G20)</f>
        <v>0</v>
      </c>
    </row>
    <row r="22" spans="1:7" x14ac:dyDescent="0.3">
      <c r="A22" s="151" t="s">
        <v>37</v>
      </c>
      <c r="B22" s="52">
        <v>99000</v>
      </c>
      <c r="C22" s="120" t="s">
        <v>84</v>
      </c>
      <c r="D22" s="43"/>
      <c r="E22" s="43"/>
      <c r="F22" s="22"/>
      <c r="G22" s="81"/>
    </row>
    <row r="23" spans="1:7" x14ac:dyDescent="0.3">
      <c r="A23" s="150" t="s">
        <v>17</v>
      </c>
      <c r="B23" s="43">
        <v>999281111</v>
      </c>
      <c r="C23" s="79" t="s">
        <v>89</v>
      </c>
      <c r="D23" s="43" t="s">
        <v>147</v>
      </c>
      <c r="E23" s="43">
        <v>1</v>
      </c>
      <c r="F23" s="22"/>
      <c r="G23" s="81">
        <f>E23*F23</f>
        <v>0</v>
      </c>
    </row>
    <row r="24" spans="1:7" x14ac:dyDescent="0.3">
      <c r="A24" s="214" t="s">
        <v>39</v>
      </c>
      <c r="B24" s="215"/>
      <c r="C24" s="215"/>
      <c r="D24" s="215"/>
      <c r="E24" s="215"/>
      <c r="F24" s="216"/>
      <c r="G24" s="164">
        <f>G23</f>
        <v>0</v>
      </c>
    </row>
    <row r="25" spans="1:7" ht="15" thickBot="1" x14ac:dyDescent="0.35">
      <c r="A25" s="214" t="s">
        <v>85</v>
      </c>
      <c r="B25" s="215"/>
      <c r="C25" s="215"/>
      <c r="D25" s="215"/>
      <c r="E25" s="215"/>
      <c r="F25" s="216"/>
      <c r="G25" s="143">
        <f>G24+G21</f>
        <v>0</v>
      </c>
    </row>
    <row r="26" spans="1:7" ht="15" thickBot="1" x14ac:dyDescent="0.35">
      <c r="A26" s="234" t="s">
        <v>43</v>
      </c>
      <c r="B26" s="235"/>
      <c r="C26" s="235"/>
      <c r="D26" s="235"/>
      <c r="E26" s="235"/>
      <c r="F26" s="235"/>
      <c r="G26" s="236"/>
    </row>
    <row r="27" spans="1:7" x14ac:dyDescent="0.3">
      <c r="A27" s="183" t="s">
        <v>13</v>
      </c>
      <c r="B27" s="125">
        <v>713</v>
      </c>
      <c r="C27" s="184" t="s">
        <v>296</v>
      </c>
      <c r="D27" s="46"/>
      <c r="E27" s="46"/>
      <c r="F27" s="96"/>
      <c r="G27" s="76"/>
    </row>
    <row r="28" spans="1:7" x14ac:dyDescent="0.3">
      <c r="A28" s="151" t="s">
        <v>29</v>
      </c>
      <c r="B28" s="52" t="s">
        <v>153</v>
      </c>
      <c r="C28" s="86" t="s">
        <v>297</v>
      </c>
      <c r="D28" s="43"/>
      <c r="E28" s="43"/>
      <c r="F28" s="22"/>
      <c r="G28" s="81"/>
    </row>
    <row r="29" spans="1:7" ht="16.2" x14ac:dyDescent="0.3">
      <c r="A29" s="150" t="s">
        <v>18</v>
      </c>
      <c r="B29" s="169">
        <v>713400842</v>
      </c>
      <c r="C29" s="155" t="s">
        <v>298</v>
      </c>
      <c r="D29" s="42" t="s">
        <v>148</v>
      </c>
      <c r="E29" s="169">
        <v>15.071999999999999</v>
      </c>
      <c r="F29" s="169"/>
      <c r="G29" s="81">
        <f>E29*F29</f>
        <v>0</v>
      </c>
    </row>
    <row r="30" spans="1:7" ht="14.25" customHeight="1" x14ac:dyDescent="0.3">
      <c r="A30" s="149"/>
      <c r="B30" s="153"/>
      <c r="C30" s="169" t="s">
        <v>154</v>
      </c>
      <c r="D30" s="172"/>
      <c r="E30" s="153"/>
      <c r="F30" s="153"/>
      <c r="G30" s="77"/>
    </row>
    <row r="31" spans="1:7" x14ac:dyDescent="0.3">
      <c r="A31" s="166" t="s">
        <v>19</v>
      </c>
      <c r="B31" s="121" t="s">
        <v>224</v>
      </c>
      <c r="C31" s="88" t="s">
        <v>299</v>
      </c>
      <c r="D31" s="50" t="s">
        <v>95</v>
      </c>
      <c r="E31" s="50">
        <v>0.72499999999999998</v>
      </c>
      <c r="F31" s="50"/>
      <c r="G31" s="81">
        <f>E31*F31</f>
        <v>0</v>
      </c>
    </row>
    <row r="32" spans="1:7" x14ac:dyDescent="0.3">
      <c r="A32" s="78" t="s">
        <v>155</v>
      </c>
      <c r="B32" s="132" t="s">
        <v>225</v>
      </c>
      <c r="C32" s="73" t="s">
        <v>300</v>
      </c>
      <c r="D32" s="43" t="s">
        <v>95</v>
      </c>
      <c r="E32" s="80">
        <v>0.72499999999999998</v>
      </c>
      <c r="F32" s="53"/>
      <c r="G32" s="81">
        <f>E32*F32</f>
        <v>0</v>
      </c>
    </row>
    <row r="33" spans="1:7" ht="14.25" customHeight="1" thickBot="1" x14ac:dyDescent="0.35">
      <c r="A33" s="94" t="s">
        <v>33</v>
      </c>
      <c r="B33" s="135" t="s">
        <v>226</v>
      </c>
      <c r="C33" s="138" t="s">
        <v>301</v>
      </c>
      <c r="D33" s="45" t="s">
        <v>95</v>
      </c>
      <c r="E33" s="45">
        <v>0.72499999999999998</v>
      </c>
      <c r="F33" s="128"/>
      <c r="G33" s="129">
        <f>E33*F33</f>
        <v>0</v>
      </c>
    </row>
    <row r="34" spans="1:7" ht="15" customHeight="1" x14ac:dyDescent="0.3">
      <c r="A34" s="61" t="s">
        <v>3</v>
      </c>
      <c r="B34" s="62"/>
      <c r="C34" s="62"/>
      <c r="D34" s="62"/>
      <c r="E34" s="63"/>
      <c r="F34" s="196" t="s">
        <v>35</v>
      </c>
      <c r="G34" s="199" t="s">
        <v>36</v>
      </c>
    </row>
    <row r="35" spans="1:7" x14ac:dyDescent="0.3">
      <c r="A35" s="64" t="s">
        <v>4</v>
      </c>
      <c r="B35" s="65" t="s">
        <v>5</v>
      </c>
      <c r="C35" s="66"/>
      <c r="D35" s="65" t="s">
        <v>6</v>
      </c>
      <c r="E35" s="67"/>
      <c r="F35" s="197"/>
      <c r="G35" s="200"/>
    </row>
    <row r="36" spans="1:7" ht="15" thickBot="1" x14ac:dyDescent="0.35">
      <c r="A36" s="185" t="s">
        <v>7</v>
      </c>
      <c r="B36" s="69" t="s">
        <v>8</v>
      </c>
      <c r="C36" s="69" t="s">
        <v>9</v>
      </c>
      <c r="D36" s="69" t="s">
        <v>10</v>
      </c>
      <c r="E36" s="70" t="s">
        <v>11</v>
      </c>
      <c r="F36" s="198"/>
      <c r="G36" s="201"/>
    </row>
    <row r="37" spans="1:7" x14ac:dyDescent="0.3">
      <c r="A37" s="74" t="s">
        <v>156</v>
      </c>
      <c r="B37" s="130" t="s">
        <v>227</v>
      </c>
      <c r="C37" s="75" t="s">
        <v>302</v>
      </c>
      <c r="D37" s="46" t="s">
        <v>95</v>
      </c>
      <c r="E37" s="51">
        <v>0.72499999999999998</v>
      </c>
      <c r="F37" s="21"/>
      <c r="G37" s="76">
        <f>E37*F37</f>
        <v>0</v>
      </c>
    </row>
    <row r="38" spans="1:7" x14ac:dyDescent="0.3">
      <c r="A38" s="214" t="s">
        <v>32</v>
      </c>
      <c r="B38" s="215"/>
      <c r="C38" s="215"/>
      <c r="D38" s="215"/>
      <c r="E38" s="215"/>
      <c r="F38" s="216"/>
      <c r="G38" s="164">
        <f>G37+SUM(G29:G33)</f>
        <v>0</v>
      </c>
    </row>
    <row r="39" spans="1:7" x14ac:dyDescent="0.3">
      <c r="A39" s="214" t="s">
        <v>157</v>
      </c>
      <c r="B39" s="215"/>
      <c r="C39" s="215"/>
      <c r="D39" s="215"/>
      <c r="E39" s="215"/>
      <c r="F39" s="216"/>
      <c r="G39" s="143">
        <f>G38</f>
        <v>0</v>
      </c>
    </row>
    <row r="40" spans="1:7" ht="15" customHeight="1" x14ac:dyDescent="0.3">
      <c r="A40" s="97" t="s">
        <v>13</v>
      </c>
      <c r="B40" s="119" t="s">
        <v>117</v>
      </c>
      <c r="C40" s="168" t="s">
        <v>90</v>
      </c>
      <c r="D40" s="43"/>
      <c r="E40" s="43"/>
      <c r="F40" s="53"/>
      <c r="G40" s="81"/>
    </row>
    <row r="41" spans="1:7" ht="14.25" customHeight="1" x14ac:dyDescent="0.3">
      <c r="A41" s="85" t="s">
        <v>29</v>
      </c>
      <c r="B41" s="119" t="s">
        <v>61</v>
      </c>
      <c r="C41" s="170" t="s">
        <v>62</v>
      </c>
      <c r="D41" s="43"/>
      <c r="E41" s="43"/>
      <c r="F41" s="22"/>
      <c r="G41" s="81"/>
    </row>
    <row r="42" spans="1:7" x14ac:dyDescent="0.3">
      <c r="A42" s="150" t="s">
        <v>20</v>
      </c>
      <c r="B42" s="172">
        <v>723261913</v>
      </c>
      <c r="C42" s="188" t="s">
        <v>303</v>
      </c>
      <c r="D42" s="169" t="s">
        <v>94</v>
      </c>
      <c r="E42" s="169">
        <v>4</v>
      </c>
      <c r="F42" s="169"/>
      <c r="G42" s="191">
        <f>E42*F42</f>
        <v>0</v>
      </c>
    </row>
    <row r="43" spans="1:7" x14ac:dyDescent="0.3">
      <c r="A43" s="166" t="s">
        <v>21</v>
      </c>
      <c r="B43" s="133" t="s">
        <v>228</v>
      </c>
      <c r="C43" s="139" t="s">
        <v>304</v>
      </c>
      <c r="D43" s="47" t="s">
        <v>94</v>
      </c>
      <c r="E43" s="49">
        <v>1</v>
      </c>
      <c r="F43" s="53"/>
      <c r="G43" s="191">
        <f t="shared" ref="G43:G59" si="1">E43*F43</f>
        <v>0</v>
      </c>
    </row>
    <row r="44" spans="1:7" x14ac:dyDescent="0.3">
      <c r="A44" s="150" t="s">
        <v>22</v>
      </c>
      <c r="B44" s="121" t="s">
        <v>229</v>
      </c>
      <c r="C44" s="88" t="s">
        <v>305</v>
      </c>
      <c r="D44" s="50" t="s">
        <v>96</v>
      </c>
      <c r="E44" s="50">
        <v>22</v>
      </c>
      <c r="F44" s="50"/>
      <c r="G44" s="191">
        <f t="shared" si="1"/>
        <v>0</v>
      </c>
    </row>
    <row r="45" spans="1:7" ht="14.25" customHeight="1" x14ac:dyDescent="0.3">
      <c r="A45" s="150" t="s">
        <v>23</v>
      </c>
      <c r="B45" s="172">
        <v>723181014</v>
      </c>
      <c r="C45" s="188" t="s">
        <v>306</v>
      </c>
      <c r="D45" s="169" t="s">
        <v>96</v>
      </c>
      <c r="E45" s="169">
        <v>78</v>
      </c>
      <c r="F45" s="169"/>
      <c r="G45" s="191">
        <f t="shared" si="1"/>
        <v>0</v>
      </c>
    </row>
    <row r="46" spans="1:7" x14ac:dyDescent="0.3">
      <c r="A46" s="149"/>
      <c r="B46" s="154"/>
      <c r="C46" s="172" t="s">
        <v>158</v>
      </c>
      <c r="D46" s="154"/>
      <c r="E46" s="171"/>
      <c r="F46" s="154"/>
      <c r="G46" s="191"/>
    </row>
    <row r="47" spans="1:7" x14ac:dyDescent="0.3">
      <c r="A47" s="150" t="s">
        <v>107</v>
      </c>
      <c r="B47" s="80">
        <v>723181013</v>
      </c>
      <c r="C47" s="186" t="s">
        <v>307</v>
      </c>
      <c r="D47" s="172" t="s">
        <v>96</v>
      </c>
      <c r="E47" s="172">
        <v>12</v>
      </c>
      <c r="F47" s="172"/>
      <c r="G47" s="191">
        <f t="shared" si="1"/>
        <v>0</v>
      </c>
    </row>
    <row r="48" spans="1:7" x14ac:dyDescent="0.3">
      <c r="A48" s="156"/>
      <c r="B48" s="90"/>
      <c r="C48" s="50" t="s">
        <v>159</v>
      </c>
      <c r="D48" s="50"/>
      <c r="E48" s="53"/>
      <c r="F48" s="22"/>
      <c r="G48" s="191"/>
    </row>
    <row r="49" spans="1:9" x14ac:dyDescent="0.3">
      <c r="A49" s="158" t="s">
        <v>24</v>
      </c>
      <c r="B49" s="121" t="s">
        <v>230</v>
      </c>
      <c r="C49" s="91" t="s">
        <v>308</v>
      </c>
      <c r="D49" s="42" t="s">
        <v>96</v>
      </c>
      <c r="E49" s="42">
        <v>56</v>
      </c>
      <c r="F49" s="23"/>
      <c r="G49" s="191">
        <f t="shared" si="1"/>
        <v>0</v>
      </c>
    </row>
    <row r="50" spans="1:9" x14ac:dyDescent="0.3">
      <c r="A50" s="158"/>
      <c r="B50" s="121"/>
      <c r="C50" s="50" t="s">
        <v>160</v>
      </c>
      <c r="D50" s="50"/>
      <c r="E50" s="50"/>
      <c r="F50" s="50"/>
      <c r="G50" s="191"/>
    </row>
    <row r="51" spans="1:9" x14ac:dyDescent="0.3">
      <c r="A51" s="152" t="s">
        <v>161</v>
      </c>
      <c r="B51" s="121" t="s">
        <v>231</v>
      </c>
      <c r="C51" s="88" t="s">
        <v>309</v>
      </c>
      <c r="D51" s="50" t="s">
        <v>94</v>
      </c>
      <c r="E51" s="50">
        <v>5</v>
      </c>
      <c r="F51" s="50"/>
      <c r="G51" s="191">
        <f t="shared" si="1"/>
        <v>0</v>
      </c>
    </row>
    <row r="52" spans="1:9" x14ac:dyDescent="0.3">
      <c r="A52" s="152" t="s">
        <v>162</v>
      </c>
      <c r="B52" s="133" t="s">
        <v>131</v>
      </c>
      <c r="C52" s="73" t="s">
        <v>310</v>
      </c>
      <c r="D52" s="43" t="s">
        <v>147</v>
      </c>
      <c r="E52" s="47">
        <v>4</v>
      </c>
      <c r="F52" s="50"/>
      <c r="G52" s="191">
        <f t="shared" si="1"/>
        <v>0</v>
      </c>
    </row>
    <row r="53" spans="1:9" s="4" customFormat="1" x14ac:dyDescent="0.3">
      <c r="A53" s="152" t="s">
        <v>120</v>
      </c>
      <c r="B53" s="133" t="s">
        <v>132</v>
      </c>
      <c r="C53" s="73" t="s">
        <v>138</v>
      </c>
      <c r="D53" s="47" t="s">
        <v>147</v>
      </c>
      <c r="E53" s="47">
        <v>4</v>
      </c>
      <c r="F53" s="50"/>
      <c r="G53" s="191">
        <f>E53*F53</f>
        <v>0</v>
      </c>
    </row>
    <row r="54" spans="1:9" x14ac:dyDescent="0.3">
      <c r="A54" s="150" t="s">
        <v>108</v>
      </c>
      <c r="B54" s="121" t="s">
        <v>130</v>
      </c>
      <c r="C54" s="88" t="s">
        <v>137</v>
      </c>
      <c r="D54" s="50" t="s">
        <v>94</v>
      </c>
      <c r="E54" s="50">
        <v>4</v>
      </c>
      <c r="F54" s="24"/>
      <c r="G54" s="191">
        <f t="shared" si="1"/>
        <v>0</v>
      </c>
    </row>
    <row r="55" spans="1:9" x14ac:dyDescent="0.3">
      <c r="A55" s="152" t="s">
        <v>25</v>
      </c>
      <c r="B55" s="121" t="s">
        <v>133</v>
      </c>
      <c r="C55" s="88" t="s">
        <v>139</v>
      </c>
      <c r="D55" s="50" t="s">
        <v>94</v>
      </c>
      <c r="E55" s="50">
        <v>4</v>
      </c>
      <c r="F55" s="50"/>
      <c r="G55" s="191">
        <f t="shared" si="1"/>
        <v>0</v>
      </c>
    </row>
    <row r="56" spans="1:9" x14ac:dyDescent="0.3">
      <c r="A56" s="87" t="s">
        <v>122</v>
      </c>
      <c r="B56" s="133" t="s">
        <v>232</v>
      </c>
      <c r="C56" s="88" t="s">
        <v>311</v>
      </c>
      <c r="D56" s="47" t="s">
        <v>94</v>
      </c>
      <c r="E56" s="47">
        <v>4</v>
      </c>
      <c r="F56" s="53"/>
      <c r="G56" s="191">
        <f t="shared" si="1"/>
        <v>0</v>
      </c>
    </row>
    <row r="57" spans="1:9" x14ac:dyDescent="0.3">
      <c r="A57" s="78" t="s">
        <v>109</v>
      </c>
      <c r="B57" s="121" t="s">
        <v>233</v>
      </c>
      <c r="C57" s="88" t="s">
        <v>312</v>
      </c>
      <c r="D57" s="50" t="s">
        <v>94</v>
      </c>
      <c r="E57" s="50">
        <v>4</v>
      </c>
      <c r="F57" s="23"/>
      <c r="G57" s="191">
        <f t="shared" si="1"/>
        <v>0</v>
      </c>
    </row>
    <row r="58" spans="1:9" x14ac:dyDescent="0.3">
      <c r="A58" s="87" t="s">
        <v>26</v>
      </c>
      <c r="B58" s="133" t="s">
        <v>234</v>
      </c>
      <c r="C58" s="79" t="s">
        <v>313</v>
      </c>
      <c r="D58" s="43" t="s">
        <v>94</v>
      </c>
      <c r="E58" s="43">
        <v>1</v>
      </c>
      <c r="F58" s="24"/>
      <c r="G58" s="191">
        <f t="shared" si="1"/>
        <v>0</v>
      </c>
    </row>
    <row r="59" spans="1:9" x14ac:dyDescent="0.3">
      <c r="A59" s="93" t="s">
        <v>27</v>
      </c>
      <c r="B59" s="133" t="s">
        <v>235</v>
      </c>
      <c r="C59" s="79" t="s">
        <v>314</v>
      </c>
      <c r="D59" s="43" t="s">
        <v>94</v>
      </c>
      <c r="E59" s="43">
        <v>4</v>
      </c>
      <c r="F59" s="22"/>
      <c r="G59" s="191">
        <f t="shared" si="1"/>
        <v>0</v>
      </c>
      <c r="I59" s="19"/>
    </row>
    <row r="60" spans="1:9" x14ac:dyDescent="0.3">
      <c r="A60" s="93" t="s">
        <v>163</v>
      </c>
      <c r="B60" s="133" t="s">
        <v>236</v>
      </c>
      <c r="C60" s="79" t="s">
        <v>315</v>
      </c>
      <c r="D60" s="47" t="s">
        <v>98</v>
      </c>
      <c r="E60" s="145">
        <f>SUM(G42:G59)</f>
        <v>0</v>
      </c>
      <c r="F60" s="53">
        <v>1.04</v>
      </c>
      <c r="G60" s="191">
        <f>E60/100*F60</f>
        <v>0</v>
      </c>
    </row>
    <row r="61" spans="1:9" x14ac:dyDescent="0.3">
      <c r="A61" s="214" t="s">
        <v>32</v>
      </c>
      <c r="B61" s="215"/>
      <c r="C61" s="215"/>
      <c r="D61" s="215"/>
      <c r="E61" s="215"/>
      <c r="F61" s="216"/>
      <c r="G61" s="164">
        <f>SUM(G42:G60)</f>
        <v>0</v>
      </c>
    </row>
    <row r="62" spans="1:9" x14ac:dyDescent="0.3">
      <c r="A62" s="151" t="s">
        <v>29</v>
      </c>
      <c r="B62" s="171" t="s">
        <v>124</v>
      </c>
      <c r="C62" s="174" t="s">
        <v>316</v>
      </c>
      <c r="D62" s="153"/>
      <c r="E62" s="153"/>
      <c r="F62" s="153"/>
      <c r="G62" s="77"/>
    </row>
    <row r="63" spans="1:9" x14ac:dyDescent="0.3">
      <c r="A63" s="152" t="s">
        <v>28</v>
      </c>
      <c r="B63" s="133" t="s">
        <v>237</v>
      </c>
      <c r="C63" s="79" t="s">
        <v>317</v>
      </c>
      <c r="D63" s="47" t="s">
        <v>94</v>
      </c>
      <c r="E63" s="43">
        <v>4</v>
      </c>
      <c r="F63" s="22"/>
      <c r="G63" s="81">
        <f>E63*F63</f>
        <v>0</v>
      </c>
    </row>
    <row r="64" spans="1:9" x14ac:dyDescent="0.3">
      <c r="A64" s="152" t="s">
        <v>164</v>
      </c>
      <c r="B64" s="133" t="s">
        <v>238</v>
      </c>
      <c r="C64" s="79" t="s">
        <v>318</v>
      </c>
      <c r="D64" s="43" t="s">
        <v>94</v>
      </c>
      <c r="E64" s="43">
        <v>4</v>
      </c>
      <c r="F64" s="53"/>
      <c r="G64" s="81">
        <f>E64*F64</f>
        <v>0</v>
      </c>
    </row>
    <row r="65" spans="1:7" x14ac:dyDescent="0.3">
      <c r="A65" s="150" t="s">
        <v>165</v>
      </c>
      <c r="B65" s="169">
        <v>998725201</v>
      </c>
      <c r="C65" s="188" t="s">
        <v>315</v>
      </c>
      <c r="D65" s="169" t="s">
        <v>98</v>
      </c>
      <c r="E65" s="192">
        <f>SUM(G63:G64)</f>
        <v>0</v>
      </c>
      <c r="F65" s="169">
        <v>0.8</v>
      </c>
      <c r="G65" s="77">
        <f>E65/100*F65</f>
        <v>0</v>
      </c>
    </row>
    <row r="66" spans="1:7" ht="15" thickBot="1" x14ac:dyDescent="0.35">
      <c r="A66" s="240" t="s">
        <v>32</v>
      </c>
      <c r="B66" s="241"/>
      <c r="C66" s="241"/>
      <c r="D66" s="241"/>
      <c r="E66" s="241"/>
      <c r="F66" s="242"/>
      <c r="G66" s="182">
        <f>SUM(G63:G65)</f>
        <v>0</v>
      </c>
    </row>
    <row r="67" spans="1:7" ht="15" customHeight="1" x14ac:dyDescent="0.3">
      <c r="A67" s="61" t="s">
        <v>3</v>
      </c>
      <c r="B67" s="62"/>
      <c r="C67" s="62"/>
      <c r="D67" s="62"/>
      <c r="E67" s="63"/>
      <c r="F67" s="196" t="s">
        <v>35</v>
      </c>
      <c r="G67" s="199" t="s">
        <v>36</v>
      </c>
    </row>
    <row r="68" spans="1:7" x14ac:dyDescent="0.3">
      <c r="A68" s="64" t="s">
        <v>4</v>
      </c>
      <c r="B68" s="65" t="s">
        <v>5</v>
      </c>
      <c r="C68" s="66"/>
      <c r="D68" s="65" t="s">
        <v>6</v>
      </c>
      <c r="E68" s="67"/>
      <c r="F68" s="197"/>
      <c r="G68" s="200"/>
    </row>
    <row r="69" spans="1:7" ht="15" thickBot="1" x14ac:dyDescent="0.35">
      <c r="A69" s="185" t="s">
        <v>7</v>
      </c>
      <c r="B69" s="69" t="s">
        <v>8</v>
      </c>
      <c r="C69" s="69" t="s">
        <v>9</v>
      </c>
      <c r="D69" s="69" t="s">
        <v>10</v>
      </c>
      <c r="E69" s="70" t="s">
        <v>11</v>
      </c>
      <c r="F69" s="198"/>
      <c r="G69" s="201"/>
    </row>
    <row r="70" spans="1:7" x14ac:dyDescent="0.3">
      <c r="A70" s="122" t="s">
        <v>29</v>
      </c>
      <c r="B70" s="180" t="s">
        <v>166</v>
      </c>
      <c r="C70" s="181" t="s">
        <v>62</v>
      </c>
      <c r="D70" s="46"/>
      <c r="E70" s="51"/>
      <c r="F70" s="21"/>
      <c r="G70" s="76"/>
    </row>
    <row r="71" spans="1:7" x14ac:dyDescent="0.3">
      <c r="A71" s="87" t="s">
        <v>167</v>
      </c>
      <c r="B71" s="131" t="s">
        <v>239</v>
      </c>
      <c r="C71" s="99" t="s">
        <v>319</v>
      </c>
      <c r="D71" s="42" t="s">
        <v>94</v>
      </c>
      <c r="E71" s="42">
        <v>1</v>
      </c>
      <c r="F71" s="42"/>
      <c r="G71" s="81">
        <f>E71*F71</f>
        <v>0</v>
      </c>
    </row>
    <row r="72" spans="1:7" x14ac:dyDescent="0.3">
      <c r="A72" s="78" t="s">
        <v>46</v>
      </c>
      <c r="B72" s="132" t="s">
        <v>240</v>
      </c>
      <c r="C72" s="79" t="s">
        <v>320</v>
      </c>
      <c r="D72" s="47" t="s">
        <v>96</v>
      </c>
      <c r="E72" s="49">
        <v>30</v>
      </c>
      <c r="F72" s="22"/>
      <c r="G72" s="81">
        <f>E72*F72</f>
        <v>0</v>
      </c>
    </row>
    <row r="73" spans="1:7" x14ac:dyDescent="0.3">
      <c r="A73" s="78"/>
      <c r="B73" s="132"/>
      <c r="C73" s="80" t="s">
        <v>168</v>
      </c>
      <c r="D73" s="43"/>
      <c r="E73" s="43"/>
      <c r="F73" s="53"/>
      <c r="G73" s="81"/>
    </row>
    <row r="74" spans="1:7" x14ac:dyDescent="0.3">
      <c r="A74" s="82"/>
      <c r="B74" s="132"/>
      <c r="C74" s="80" t="s">
        <v>169</v>
      </c>
      <c r="D74" s="43"/>
      <c r="E74" s="43"/>
      <c r="F74" s="22"/>
      <c r="G74" s="81"/>
    </row>
    <row r="75" spans="1:7" x14ac:dyDescent="0.3">
      <c r="A75" s="150" t="s">
        <v>47</v>
      </c>
      <c r="B75" s="172">
        <v>723120804</v>
      </c>
      <c r="C75" s="173" t="s">
        <v>321</v>
      </c>
      <c r="D75" s="169" t="s">
        <v>96</v>
      </c>
      <c r="E75" s="172">
        <v>4</v>
      </c>
      <c r="F75" s="172"/>
      <c r="G75" s="159">
        <f>E75*F75</f>
        <v>0</v>
      </c>
    </row>
    <row r="76" spans="1:7" x14ac:dyDescent="0.3">
      <c r="A76" s="166" t="s">
        <v>170</v>
      </c>
      <c r="B76" s="133" t="s">
        <v>241</v>
      </c>
      <c r="C76" s="139" t="s">
        <v>322</v>
      </c>
      <c r="D76" s="47" t="s">
        <v>94</v>
      </c>
      <c r="E76" s="47">
        <v>1</v>
      </c>
      <c r="F76" s="50"/>
      <c r="G76" s="159">
        <f t="shared" ref="G76:G79" si="2">E76*F76</f>
        <v>0</v>
      </c>
    </row>
    <row r="77" spans="1:7" x14ac:dyDescent="0.3">
      <c r="A77" s="150" t="s">
        <v>110</v>
      </c>
      <c r="B77" s="121" t="s">
        <v>242</v>
      </c>
      <c r="C77" s="88" t="s">
        <v>323</v>
      </c>
      <c r="D77" s="50" t="s">
        <v>146</v>
      </c>
      <c r="E77" s="50">
        <v>1</v>
      </c>
      <c r="F77" s="50"/>
      <c r="G77" s="159">
        <f t="shared" si="2"/>
        <v>0</v>
      </c>
    </row>
    <row r="78" spans="1:7" x14ac:dyDescent="0.3">
      <c r="A78" s="150" t="s">
        <v>81</v>
      </c>
      <c r="B78" s="172">
        <v>723160831</v>
      </c>
      <c r="C78" s="173" t="s">
        <v>324</v>
      </c>
      <c r="D78" s="169" t="s">
        <v>94</v>
      </c>
      <c r="E78" s="172">
        <v>1</v>
      </c>
      <c r="F78" s="172"/>
      <c r="G78" s="159">
        <f t="shared" si="2"/>
        <v>0</v>
      </c>
    </row>
    <row r="79" spans="1:7" x14ac:dyDescent="0.3">
      <c r="A79" s="152" t="s">
        <v>82</v>
      </c>
      <c r="B79" s="172">
        <v>722220862</v>
      </c>
      <c r="C79" s="188" t="s">
        <v>325</v>
      </c>
      <c r="D79" s="172" t="s">
        <v>94</v>
      </c>
      <c r="E79" s="172">
        <v>6</v>
      </c>
      <c r="F79" s="172"/>
      <c r="G79" s="159">
        <f t="shared" si="2"/>
        <v>0</v>
      </c>
    </row>
    <row r="80" spans="1:7" x14ac:dyDescent="0.3">
      <c r="A80" s="214" t="s">
        <v>32</v>
      </c>
      <c r="B80" s="215"/>
      <c r="C80" s="215"/>
      <c r="D80" s="215"/>
      <c r="E80" s="215"/>
      <c r="F80" s="216"/>
      <c r="G80" s="164">
        <f>SUM(G71:G79)</f>
        <v>0</v>
      </c>
    </row>
    <row r="81" spans="1:7" x14ac:dyDescent="0.3">
      <c r="A81" s="156" t="s">
        <v>29</v>
      </c>
      <c r="B81" s="90" t="s">
        <v>121</v>
      </c>
      <c r="C81" s="98" t="s">
        <v>171</v>
      </c>
      <c r="D81" s="50"/>
      <c r="E81" s="53"/>
      <c r="F81" s="22"/>
      <c r="G81" s="160"/>
    </row>
    <row r="82" spans="1:7" x14ac:dyDescent="0.3">
      <c r="A82" s="158" t="s">
        <v>172</v>
      </c>
      <c r="B82" s="121" t="s">
        <v>243</v>
      </c>
      <c r="C82" s="91" t="s">
        <v>326</v>
      </c>
      <c r="D82" s="42" t="s">
        <v>94</v>
      </c>
      <c r="E82" s="42">
        <v>4</v>
      </c>
      <c r="F82" s="23"/>
      <c r="G82" s="160">
        <f>E82*F82</f>
        <v>0</v>
      </c>
    </row>
    <row r="83" spans="1:7" x14ac:dyDescent="0.3">
      <c r="A83" s="158" t="s">
        <v>173</v>
      </c>
      <c r="B83" s="121" t="s">
        <v>244</v>
      </c>
      <c r="C83" s="88" t="s">
        <v>327</v>
      </c>
      <c r="D83" s="50" t="s">
        <v>146</v>
      </c>
      <c r="E83" s="50">
        <v>4</v>
      </c>
      <c r="F83" s="50"/>
      <c r="G83" s="160">
        <f>E83*F83</f>
        <v>0</v>
      </c>
    </row>
    <row r="84" spans="1:7" x14ac:dyDescent="0.3">
      <c r="A84" s="152" t="s">
        <v>111</v>
      </c>
      <c r="B84" s="121" t="s">
        <v>245</v>
      </c>
      <c r="C84" s="88" t="s">
        <v>315</v>
      </c>
      <c r="D84" s="50" t="s">
        <v>98</v>
      </c>
      <c r="E84" s="193">
        <f>SUM(G82:G83)</f>
        <v>0</v>
      </c>
      <c r="F84" s="50">
        <v>1.68</v>
      </c>
      <c r="G84" s="160">
        <f>E84/100*F84</f>
        <v>0</v>
      </c>
    </row>
    <row r="85" spans="1:7" x14ac:dyDescent="0.3">
      <c r="A85" s="214" t="s">
        <v>32</v>
      </c>
      <c r="B85" s="215"/>
      <c r="C85" s="215"/>
      <c r="D85" s="215"/>
      <c r="E85" s="215"/>
      <c r="F85" s="216"/>
      <c r="G85" s="164">
        <f>SUM(G82:G84)</f>
        <v>0</v>
      </c>
    </row>
    <row r="86" spans="1:7" x14ac:dyDescent="0.3">
      <c r="A86" s="156" t="s">
        <v>174</v>
      </c>
      <c r="B86" s="90" t="s">
        <v>112</v>
      </c>
      <c r="C86" s="86" t="s">
        <v>62</v>
      </c>
      <c r="D86" s="47"/>
      <c r="E86" s="47"/>
      <c r="F86" s="50"/>
      <c r="G86" s="160"/>
    </row>
    <row r="87" spans="1:7" x14ac:dyDescent="0.3">
      <c r="A87" s="150" t="s">
        <v>83</v>
      </c>
      <c r="B87" s="121" t="s">
        <v>246</v>
      </c>
      <c r="C87" s="88" t="s">
        <v>135</v>
      </c>
      <c r="D87" s="50" t="s">
        <v>94</v>
      </c>
      <c r="E87" s="50">
        <v>2</v>
      </c>
      <c r="F87" s="24"/>
      <c r="G87" s="160">
        <f>E87*F87</f>
        <v>0</v>
      </c>
    </row>
    <row r="88" spans="1:7" x14ac:dyDescent="0.3">
      <c r="A88" s="152" t="s">
        <v>97</v>
      </c>
      <c r="B88" s="121" t="s">
        <v>247</v>
      </c>
      <c r="C88" s="88" t="s">
        <v>91</v>
      </c>
      <c r="D88" s="50" t="s">
        <v>96</v>
      </c>
      <c r="E88" s="50">
        <v>168</v>
      </c>
      <c r="F88" s="50"/>
      <c r="G88" s="160">
        <f>E88*F88</f>
        <v>0</v>
      </c>
    </row>
    <row r="89" spans="1:7" x14ac:dyDescent="0.3">
      <c r="A89" s="87"/>
      <c r="B89" s="133"/>
      <c r="C89" s="47" t="s">
        <v>175</v>
      </c>
      <c r="D89" s="47"/>
      <c r="E89" s="47"/>
      <c r="F89" s="53"/>
      <c r="G89" s="160"/>
    </row>
    <row r="90" spans="1:7" x14ac:dyDescent="0.3">
      <c r="A90" s="78" t="s">
        <v>48</v>
      </c>
      <c r="B90" s="121" t="s">
        <v>248</v>
      </c>
      <c r="C90" s="88" t="s">
        <v>92</v>
      </c>
      <c r="D90" s="50" t="s">
        <v>94</v>
      </c>
      <c r="E90" s="50">
        <v>5</v>
      </c>
      <c r="F90" s="23"/>
      <c r="G90" s="160">
        <f t="shared" ref="G90" si="3">E90*F90</f>
        <v>0</v>
      </c>
    </row>
    <row r="91" spans="1:7" x14ac:dyDescent="0.3">
      <c r="A91" s="87" t="s">
        <v>123</v>
      </c>
      <c r="B91" s="133" t="s">
        <v>236</v>
      </c>
      <c r="C91" s="79" t="s">
        <v>315</v>
      </c>
      <c r="D91" s="43" t="s">
        <v>98</v>
      </c>
      <c r="E91" s="145">
        <f>SUM(G87:G90)</f>
        <v>0</v>
      </c>
      <c r="F91" s="24">
        <v>1.04</v>
      </c>
      <c r="G91" s="160">
        <f>E91/100*F91</f>
        <v>0</v>
      </c>
    </row>
    <row r="92" spans="1:7" x14ac:dyDescent="0.3">
      <c r="A92" s="214" t="s">
        <v>32</v>
      </c>
      <c r="B92" s="215"/>
      <c r="C92" s="215"/>
      <c r="D92" s="215"/>
      <c r="E92" s="215"/>
      <c r="F92" s="216"/>
      <c r="G92" s="164">
        <f>SUM(G87:G91)</f>
        <v>0</v>
      </c>
    </row>
    <row r="93" spans="1:7" x14ac:dyDescent="0.3">
      <c r="A93" s="214" t="s">
        <v>75</v>
      </c>
      <c r="B93" s="215"/>
      <c r="C93" s="215"/>
      <c r="D93" s="215"/>
      <c r="E93" s="215"/>
      <c r="F93" s="216"/>
      <c r="G93" s="143">
        <f>G92+G85+G80+G66+G61</f>
        <v>0</v>
      </c>
    </row>
    <row r="94" spans="1:7" x14ac:dyDescent="0.3">
      <c r="A94" s="92" t="s">
        <v>13</v>
      </c>
      <c r="B94" s="90" t="s">
        <v>118</v>
      </c>
      <c r="C94" s="120" t="s">
        <v>93</v>
      </c>
      <c r="D94" s="43"/>
      <c r="E94" s="145"/>
      <c r="F94" s="22"/>
      <c r="G94" s="81"/>
    </row>
    <row r="95" spans="1:7" x14ac:dyDescent="0.3">
      <c r="A95" s="151" t="s">
        <v>29</v>
      </c>
      <c r="B95" s="171" t="s">
        <v>30</v>
      </c>
      <c r="C95" s="174" t="s">
        <v>78</v>
      </c>
      <c r="D95" s="153"/>
      <c r="E95" s="153"/>
      <c r="F95" s="153"/>
      <c r="G95" s="77"/>
    </row>
    <row r="96" spans="1:7" x14ac:dyDescent="0.3">
      <c r="A96" s="152" t="s">
        <v>50</v>
      </c>
      <c r="B96" s="133" t="s">
        <v>249</v>
      </c>
      <c r="C96" s="79" t="s">
        <v>328</v>
      </c>
      <c r="D96" s="47" t="s">
        <v>147</v>
      </c>
      <c r="E96" s="43">
        <v>4</v>
      </c>
      <c r="F96" s="22"/>
      <c r="G96" s="81">
        <f>E96*F96</f>
        <v>0</v>
      </c>
    </row>
    <row r="97" spans="1:7" x14ac:dyDescent="0.3">
      <c r="A97" s="152" t="s">
        <v>176</v>
      </c>
      <c r="B97" s="133" t="s">
        <v>250</v>
      </c>
      <c r="C97" s="79" t="s">
        <v>329</v>
      </c>
      <c r="D97" s="43" t="s">
        <v>146</v>
      </c>
      <c r="E97" s="43">
        <v>4</v>
      </c>
      <c r="F97" s="53"/>
      <c r="G97" s="81">
        <f t="shared" ref="G97:G98" si="4">E97*F97</f>
        <v>0</v>
      </c>
    </row>
    <row r="98" spans="1:7" x14ac:dyDescent="0.3">
      <c r="A98" s="150" t="s">
        <v>177</v>
      </c>
      <c r="B98" s="169">
        <v>484866115</v>
      </c>
      <c r="C98" s="173" t="s">
        <v>330</v>
      </c>
      <c r="D98" s="169" t="s">
        <v>96</v>
      </c>
      <c r="E98" s="169">
        <v>12</v>
      </c>
      <c r="F98" s="169"/>
      <c r="G98" s="81">
        <f t="shared" si="4"/>
        <v>0</v>
      </c>
    </row>
    <row r="99" spans="1:7" ht="15" thickBot="1" x14ac:dyDescent="0.35">
      <c r="A99" s="127"/>
      <c r="B99" s="136"/>
      <c r="C99" s="175" t="s">
        <v>178</v>
      </c>
      <c r="D99" s="48"/>
      <c r="E99" s="48"/>
      <c r="F99" s="25"/>
      <c r="G99" s="95"/>
    </row>
    <row r="100" spans="1:7" ht="15" customHeight="1" x14ac:dyDescent="0.3">
      <c r="A100" s="61" t="s">
        <v>3</v>
      </c>
      <c r="B100" s="62"/>
      <c r="C100" s="62"/>
      <c r="D100" s="62"/>
      <c r="E100" s="63"/>
      <c r="F100" s="196" t="s">
        <v>35</v>
      </c>
      <c r="G100" s="199" t="s">
        <v>36</v>
      </c>
    </row>
    <row r="101" spans="1:7" x14ac:dyDescent="0.3">
      <c r="A101" s="64" t="s">
        <v>4</v>
      </c>
      <c r="B101" s="65" t="s">
        <v>5</v>
      </c>
      <c r="C101" s="66"/>
      <c r="D101" s="65" t="s">
        <v>6</v>
      </c>
      <c r="E101" s="67"/>
      <c r="F101" s="197"/>
      <c r="G101" s="200"/>
    </row>
    <row r="102" spans="1:7" ht="15" thickBot="1" x14ac:dyDescent="0.35">
      <c r="A102" s="185" t="s">
        <v>7</v>
      </c>
      <c r="B102" s="69" t="s">
        <v>8</v>
      </c>
      <c r="C102" s="69" t="s">
        <v>9</v>
      </c>
      <c r="D102" s="69" t="s">
        <v>10</v>
      </c>
      <c r="E102" s="70" t="s">
        <v>11</v>
      </c>
      <c r="F102" s="198"/>
      <c r="G102" s="201"/>
    </row>
    <row r="103" spans="1:7" ht="15.75" customHeight="1" x14ac:dyDescent="0.3">
      <c r="A103" s="74" t="s">
        <v>179</v>
      </c>
      <c r="B103" s="130" t="s">
        <v>251</v>
      </c>
      <c r="C103" s="75" t="s">
        <v>331</v>
      </c>
      <c r="D103" s="46" t="s">
        <v>94</v>
      </c>
      <c r="E103" s="51">
        <v>4</v>
      </c>
      <c r="F103" s="21"/>
      <c r="G103" s="76">
        <f>E103*F103</f>
        <v>0</v>
      </c>
    </row>
    <row r="104" spans="1:7" ht="14.25" customHeight="1" x14ac:dyDescent="0.3">
      <c r="A104" s="87" t="s">
        <v>51</v>
      </c>
      <c r="B104" s="131" t="s">
        <v>252</v>
      </c>
      <c r="C104" s="99" t="s">
        <v>315</v>
      </c>
      <c r="D104" s="42" t="s">
        <v>98</v>
      </c>
      <c r="E104" s="194">
        <f>SUM(G96:G98)+G103</f>
        <v>0</v>
      </c>
      <c r="F104" s="42">
        <v>2.81</v>
      </c>
      <c r="G104" s="81">
        <f>E104/100*F104</f>
        <v>0</v>
      </c>
    </row>
    <row r="105" spans="1:7" x14ac:dyDescent="0.3">
      <c r="A105" s="214" t="s">
        <v>32</v>
      </c>
      <c r="B105" s="215"/>
      <c r="C105" s="215"/>
      <c r="D105" s="215"/>
      <c r="E105" s="215"/>
      <c r="F105" s="216"/>
      <c r="G105" s="164">
        <f>SUM(G96:G98)+SUM(G103:G104)</f>
        <v>0</v>
      </c>
    </row>
    <row r="106" spans="1:7" ht="14.25" customHeight="1" x14ac:dyDescent="0.3">
      <c r="A106" s="97" t="s">
        <v>29</v>
      </c>
      <c r="B106" s="119" t="s">
        <v>61</v>
      </c>
      <c r="C106" s="86" t="s">
        <v>76</v>
      </c>
      <c r="D106" s="43"/>
      <c r="E106" s="43"/>
      <c r="F106" s="53"/>
      <c r="G106" s="81"/>
    </row>
    <row r="107" spans="1:7" x14ac:dyDescent="0.3">
      <c r="A107" s="82" t="s">
        <v>52</v>
      </c>
      <c r="B107" s="132" t="s">
        <v>253</v>
      </c>
      <c r="C107" s="83" t="s">
        <v>141</v>
      </c>
      <c r="D107" s="43" t="s">
        <v>96</v>
      </c>
      <c r="E107" s="43">
        <v>88</v>
      </c>
      <c r="F107" s="22"/>
      <c r="G107" s="81">
        <f>E107*F107</f>
        <v>0</v>
      </c>
    </row>
    <row r="108" spans="1:7" x14ac:dyDescent="0.3">
      <c r="A108" s="150" t="s">
        <v>53</v>
      </c>
      <c r="B108" s="172">
        <v>733222103</v>
      </c>
      <c r="C108" s="83" t="s">
        <v>142</v>
      </c>
      <c r="D108" s="172" t="s">
        <v>96</v>
      </c>
      <c r="E108" s="172">
        <v>72</v>
      </c>
      <c r="F108" s="172"/>
      <c r="G108" s="81">
        <f t="shared" ref="G108:G112" si="5">E108*F108</f>
        <v>0</v>
      </c>
    </row>
    <row r="109" spans="1:7" x14ac:dyDescent="0.3">
      <c r="A109" s="166" t="s">
        <v>54</v>
      </c>
      <c r="B109" s="133" t="s">
        <v>254</v>
      </c>
      <c r="C109" s="83" t="s">
        <v>143</v>
      </c>
      <c r="D109" s="47" t="s">
        <v>96</v>
      </c>
      <c r="E109" s="47">
        <v>76</v>
      </c>
      <c r="F109" s="50"/>
      <c r="G109" s="81">
        <f t="shared" si="5"/>
        <v>0</v>
      </c>
    </row>
    <row r="110" spans="1:7" x14ac:dyDescent="0.3">
      <c r="A110" s="150" t="s">
        <v>55</v>
      </c>
      <c r="B110" s="121" t="s">
        <v>255</v>
      </c>
      <c r="C110" s="83" t="s">
        <v>140</v>
      </c>
      <c r="D110" s="50" t="s">
        <v>94</v>
      </c>
      <c r="E110" s="50">
        <v>8</v>
      </c>
      <c r="F110" s="50"/>
      <c r="G110" s="81">
        <f t="shared" si="5"/>
        <v>0</v>
      </c>
    </row>
    <row r="111" spans="1:7" x14ac:dyDescent="0.3">
      <c r="A111" s="150" t="s">
        <v>56</v>
      </c>
      <c r="B111" s="172">
        <v>733231111</v>
      </c>
      <c r="C111" s="83" t="s">
        <v>332</v>
      </c>
      <c r="D111" s="172" t="s">
        <v>94</v>
      </c>
      <c r="E111" s="172">
        <v>6</v>
      </c>
      <c r="F111" s="172"/>
      <c r="G111" s="81">
        <f t="shared" si="5"/>
        <v>0</v>
      </c>
    </row>
    <row r="112" spans="1:7" x14ac:dyDescent="0.3">
      <c r="A112" s="152" t="s">
        <v>57</v>
      </c>
      <c r="B112" s="172">
        <v>733291101</v>
      </c>
      <c r="C112" s="188" t="s">
        <v>333</v>
      </c>
      <c r="D112" s="172" t="s">
        <v>96</v>
      </c>
      <c r="E112" s="172">
        <v>236</v>
      </c>
      <c r="F112" s="172"/>
      <c r="G112" s="81">
        <f t="shared" si="5"/>
        <v>0</v>
      </c>
    </row>
    <row r="113" spans="1:7" ht="14.25" customHeight="1" x14ac:dyDescent="0.3">
      <c r="A113" s="147"/>
      <c r="B113" s="161"/>
      <c r="C113" s="172" t="s">
        <v>180</v>
      </c>
      <c r="D113" s="161"/>
      <c r="E113" s="161"/>
      <c r="F113" s="161"/>
      <c r="G113" s="148"/>
    </row>
    <row r="114" spans="1:7" x14ac:dyDescent="0.3">
      <c r="A114" s="152" t="s">
        <v>58</v>
      </c>
      <c r="B114" s="133" t="s">
        <v>256</v>
      </c>
      <c r="C114" s="88" t="s">
        <v>334</v>
      </c>
      <c r="D114" s="50" t="s">
        <v>98</v>
      </c>
      <c r="E114" s="195">
        <f>SUM(G107:G112)</f>
        <v>0</v>
      </c>
      <c r="F114" s="22">
        <v>3.19</v>
      </c>
      <c r="G114" s="160">
        <f>E114/100*F114</f>
        <v>0</v>
      </c>
    </row>
    <row r="115" spans="1:7" x14ac:dyDescent="0.3">
      <c r="A115" s="214" t="s">
        <v>32</v>
      </c>
      <c r="B115" s="215"/>
      <c r="C115" s="215"/>
      <c r="D115" s="215"/>
      <c r="E115" s="215"/>
      <c r="F115" s="216"/>
      <c r="G115" s="164">
        <f>SUM(G107:G114)</f>
        <v>0</v>
      </c>
    </row>
    <row r="116" spans="1:7" ht="13.5" customHeight="1" x14ac:dyDescent="0.3">
      <c r="A116" s="157" t="s">
        <v>29</v>
      </c>
      <c r="B116" s="100" t="s">
        <v>49</v>
      </c>
      <c r="C116" s="98" t="s">
        <v>77</v>
      </c>
      <c r="D116" s="50"/>
      <c r="E116" s="50"/>
      <c r="F116" s="50"/>
      <c r="G116" s="160"/>
    </row>
    <row r="117" spans="1:7" ht="16.2" x14ac:dyDescent="0.3">
      <c r="A117" s="152" t="s">
        <v>59</v>
      </c>
      <c r="B117" s="121" t="s">
        <v>257</v>
      </c>
      <c r="C117" s="88" t="s">
        <v>335</v>
      </c>
      <c r="D117" s="50" t="s">
        <v>94</v>
      </c>
      <c r="E117" s="50">
        <v>4</v>
      </c>
      <c r="F117" s="50"/>
      <c r="G117" s="160">
        <f>E117*F117</f>
        <v>0</v>
      </c>
    </row>
    <row r="118" spans="1:7" x14ac:dyDescent="0.3">
      <c r="A118" s="152" t="s">
        <v>60</v>
      </c>
      <c r="B118" s="133" t="s">
        <v>258</v>
      </c>
      <c r="C118" s="88" t="s">
        <v>336</v>
      </c>
      <c r="D118" s="50" t="s">
        <v>94</v>
      </c>
      <c r="E118" s="47">
        <v>4</v>
      </c>
      <c r="F118" s="50"/>
      <c r="G118" s="160">
        <f t="shared" ref="G118:G126" si="6">E118*F118</f>
        <v>0</v>
      </c>
    </row>
    <row r="119" spans="1:7" ht="15.75" customHeight="1" x14ac:dyDescent="0.3">
      <c r="A119" s="152" t="s">
        <v>63</v>
      </c>
      <c r="B119" s="133" t="s">
        <v>259</v>
      </c>
      <c r="C119" s="88" t="s">
        <v>337</v>
      </c>
      <c r="D119" s="50" t="s">
        <v>94</v>
      </c>
      <c r="E119" s="47">
        <v>4</v>
      </c>
      <c r="F119" s="50"/>
      <c r="G119" s="160">
        <f t="shared" si="6"/>
        <v>0</v>
      </c>
    </row>
    <row r="120" spans="1:7" ht="16.2" x14ac:dyDescent="0.3">
      <c r="A120" s="152" t="s">
        <v>64</v>
      </c>
      <c r="B120" s="121" t="s">
        <v>260</v>
      </c>
      <c r="C120" s="88" t="s">
        <v>338</v>
      </c>
      <c r="D120" s="50" t="s">
        <v>94</v>
      </c>
      <c r="E120" s="50">
        <v>8</v>
      </c>
      <c r="F120" s="24"/>
      <c r="G120" s="160">
        <f t="shared" si="6"/>
        <v>0</v>
      </c>
    </row>
    <row r="121" spans="1:7" ht="16.2" x14ac:dyDescent="0.3">
      <c r="A121" s="152" t="s">
        <v>65</v>
      </c>
      <c r="B121" s="121" t="s">
        <v>261</v>
      </c>
      <c r="C121" s="88" t="s">
        <v>339</v>
      </c>
      <c r="D121" s="50" t="s">
        <v>94</v>
      </c>
      <c r="E121" s="50">
        <v>8</v>
      </c>
      <c r="F121" s="50"/>
      <c r="G121" s="160">
        <f t="shared" si="6"/>
        <v>0</v>
      </c>
    </row>
    <row r="122" spans="1:7" x14ac:dyDescent="0.3">
      <c r="A122" s="152" t="s">
        <v>125</v>
      </c>
      <c r="B122" s="133" t="s">
        <v>262</v>
      </c>
      <c r="C122" s="139" t="s">
        <v>340</v>
      </c>
      <c r="D122" s="50" t="s">
        <v>94</v>
      </c>
      <c r="E122" s="47">
        <v>18</v>
      </c>
      <c r="F122" s="53"/>
      <c r="G122" s="160">
        <f t="shared" si="6"/>
        <v>0</v>
      </c>
    </row>
    <row r="123" spans="1:7" x14ac:dyDescent="0.3">
      <c r="A123" s="152" t="s">
        <v>66</v>
      </c>
      <c r="B123" s="121" t="s">
        <v>263</v>
      </c>
      <c r="C123" s="88" t="s">
        <v>341</v>
      </c>
      <c r="D123" s="50" t="s">
        <v>94</v>
      </c>
      <c r="E123" s="50">
        <v>14</v>
      </c>
      <c r="F123" s="23"/>
      <c r="G123" s="160">
        <f t="shared" si="6"/>
        <v>0</v>
      </c>
    </row>
    <row r="124" spans="1:7" x14ac:dyDescent="0.3">
      <c r="A124" s="152" t="s">
        <v>67</v>
      </c>
      <c r="B124" s="133" t="s">
        <v>264</v>
      </c>
      <c r="C124" s="79" t="s">
        <v>342</v>
      </c>
      <c r="D124" s="50" t="s">
        <v>94</v>
      </c>
      <c r="E124" s="43">
        <v>4</v>
      </c>
      <c r="F124" s="24"/>
      <c r="G124" s="160">
        <f t="shared" si="6"/>
        <v>0</v>
      </c>
    </row>
    <row r="125" spans="1:7" x14ac:dyDescent="0.3">
      <c r="A125" s="152" t="s">
        <v>68</v>
      </c>
      <c r="B125" s="133" t="s">
        <v>265</v>
      </c>
      <c r="C125" s="79" t="s">
        <v>343</v>
      </c>
      <c r="D125" s="50" t="s">
        <v>94</v>
      </c>
      <c r="E125" s="43">
        <v>4</v>
      </c>
      <c r="F125" s="22"/>
      <c r="G125" s="160">
        <f t="shared" si="6"/>
        <v>0</v>
      </c>
    </row>
    <row r="126" spans="1:7" x14ac:dyDescent="0.3">
      <c r="A126" s="93" t="s">
        <v>126</v>
      </c>
      <c r="B126" s="133" t="s">
        <v>266</v>
      </c>
      <c r="C126" s="79" t="s">
        <v>344</v>
      </c>
      <c r="D126" s="50" t="s">
        <v>94</v>
      </c>
      <c r="E126" s="43">
        <v>4</v>
      </c>
      <c r="F126" s="53"/>
      <c r="G126" s="160">
        <f t="shared" si="6"/>
        <v>0</v>
      </c>
    </row>
    <row r="127" spans="1:7" x14ac:dyDescent="0.3">
      <c r="A127" s="93" t="s">
        <v>127</v>
      </c>
      <c r="B127" s="133" t="s">
        <v>267</v>
      </c>
      <c r="C127" s="79" t="s">
        <v>345</v>
      </c>
      <c r="D127" s="43" t="s">
        <v>98</v>
      </c>
      <c r="E127" s="145">
        <f>SUM(G117:G126)</f>
        <v>0</v>
      </c>
      <c r="F127" s="22">
        <v>0.27</v>
      </c>
      <c r="G127" s="81">
        <f>E127/100*F127</f>
        <v>0</v>
      </c>
    </row>
    <row r="128" spans="1:7" x14ac:dyDescent="0.3">
      <c r="A128" s="214" t="s">
        <v>32</v>
      </c>
      <c r="B128" s="215"/>
      <c r="C128" s="215"/>
      <c r="D128" s="215"/>
      <c r="E128" s="215"/>
      <c r="F128" s="216"/>
      <c r="G128" s="164">
        <f>SUM(G117:G127)</f>
        <v>0</v>
      </c>
    </row>
    <row r="129" spans="1:10" ht="14.25" customHeight="1" x14ac:dyDescent="0.3">
      <c r="A129" s="89" t="s">
        <v>29</v>
      </c>
      <c r="B129" s="177" t="s">
        <v>124</v>
      </c>
      <c r="C129" s="178" t="s">
        <v>34</v>
      </c>
      <c r="D129" s="176"/>
      <c r="E129" s="176"/>
      <c r="F129" s="176"/>
      <c r="G129" s="71"/>
    </row>
    <row r="130" spans="1:10" x14ac:dyDescent="0.3">
      <c r="A130" s="93" t="s">
        <v>181</v>
      </c>
      <c r="B130" s="133" t="s">
        <v>268</v>
      </c>
      <c r="C130" s="79" t="s">
        <v>346</v>
      </c>
      <c r="D130" s="43" t="s">
        <v>94</v>
      </c>
      <c r="E130" s="43">
        <v>2</v>
      </c>
      <c r="F130" s="50"/>
      <c r="G130" s="71">
        <f>E130*F130</f>
        <v>0</v>
      </c>
    </row>
    <row r="131" spans="1:10" ht="13.5" customHeight="1" x14ac:dyDescent="0.3">
      <c r="A131" s="150" t="s">
        <v>128</v>
      </c>
      <c r="B131" s="189">
        <v>735152552</v>
      </c>
      <c r="C131" s="79" t="s">
        <v>347</v>
      </c>
      <c r="D131" s="169" t="s">
        <v>94</v>
      </c>
      <c r="E131" s="169">
        <v>4</v>
      </c>
      <c r="F131" s="169"/>
      <c r="G131" s="71">
        <f>E131*F131</f>
        <v>0</v>
      </c>
    </row>
    <row r="132" spans="1:10" ht="15" thickBot="1" x14ac:dyDescent="0.35">
      <c r="A132" s="94" t="s">
        <v>69</v>
      </c>
      <c r="B132" s="187" t="s">
        <v>269</v>
      </c>
      <c r="C132" s="190" t="s">
        <v>348</v>
      </c>
      <c r="D132" s="48" t="s">
        <v>94</v>
      </c>
      <c r="E132" s="48">
        <v>4</v>
      </c>
      <c r="F132" s="25"/>
      <c r="G132" s="95">
        <f>E132*F132</f>
        <v>0</v>
      </c>
    </row>
    <row r="133" spans="1:10" ht="15" customHeight="1" x14ac:dyDescent="0.3">
      <c r="A133" s="61" t="s">
        <v>3</v>
      </c>
      <c r="B133" s="62"/>
      <c r="C133" s="62"/>
      <c r="D133" s="62"/>
      <c r="E133" s="63"/>
      <c r="F133" s="196" t="s">
        <v>35</v>
      </c>
      <c r="G133" s="199" t="s">
        <v>36</v>
      </c>
    </row>
    <row r="134" spans="1:10" x14ac:dyDescent="0.3">
      <c r="A134" s="64" t="s">
        <v>4</v>
      </c>
      <c r="B134" s="65" t="s">
        <v>5</v>
      </c>
      <c r="C134" s="66"/>
      <c r="D134" s="65" t="s">
        <v>6</v>
      </c>
      <c r="E134" s="67"/>
      <c r="F134" s="197"/>
      <c r="G134" s="200"/>
    </row>
    <row r="135" spans="1:10" ht="15" thickBot="1" x14ac:dyDescent="0.35">
      <c r="A135" s="185" t="s">
        <v>7</v>
      </c>
      <c r="B135" s="69" t="s">
        <v>8</v>
      </c>
      <c r="C135" s="69" t="s">
        <v>9</v>
      </c>
      <c r="D135" s="69" t="s">
        <v>10</v>
      </c>
      <c r="E135" s="70" t="s">
        <v>11</v>
      </c>
      <c r="F135" s="198"/>
      <c r="G135" s="201"/>
    </row>
    <row r="136" spans="1:10" ht="15.75" customHeight="1" x14ac:dyDescent="0.3">
      <c r="A136" s="74" t="s">
        <v>70</v>
      </c>
      <c r="B136" s="130" t="s">
        <v>270</v>
      </c>
      <c r="C136" s="75" t="s">
        <v>349</v>
      </c>
      <c r="D136" s="46" t="s">
        <v>94</v>
      </c>
      <c r="E136" s="51">
        <v>4</v>
      </c>
      <c r="F136" s="21"/>
      <c r="G136" s="76">
        <f>E136*F136</f>
        <v>0</v>
      </c>
    </row>
    <row r="137" spans="1:10" x14ac:dyDescent="0.3">
      <c r="A137" s="87" t="s">
        <v>71</v>
      </c>
      <c r="B137" s="131" t="s">
        <v>271</v>
      </c>
      <c r="C137" s="99" t="s">
        <v>350</v>
      </c>
      <c r="D137" s="42" t="s">
        <v>94</v>
      </c>
      <c r="E137" s="42">
        <v>2</v>
      </c>
      <c r="F137" s="42"/>
      <c r="G137" s="81">
        <f>E137*F137</f>
        <v>0</v>
      </c>
    </row>
    <row r="138" spans="1:10" x14ac:dyDescent="0.3">
      <c r="A138" s="78" t="s">
        <v>72</v>
      </c>
      <c r="B138" s="132" t="s">
        <v>272</v>
      </c>
      <c r="C138" s="99" t="s">
        <v>351</v>
      </c>
      <c r="D138" s="42" t="s">
        <v>94</v>
      </c>
      <c r="E138" s="49">
        <v>2</v>
      </c>
      <c r="F138" s="22"/>
      <c r="G138" s="81">
        <f t="shared" ref="G138:G142" si="7">E138*F138</f>
        <v>0</v>
      </c>
    </row>
    <row r="139" spans="1:10" x14ac:dyDescent="0.3">
      <c r="A139" s="78" t="s">
        <v>129</v>
      </c>
      <c r="B139" s="132" t="s">
        <v>273</v>
      </c>
      <c r="C139" s="73" t="s">
        <v>352</v>
      </c>
      <c r="D139" s="42" t="s">
        <v>94</v>
      </c>
      <c r="E139" s="43">
        <v>4</v>
      </c>
      <c r="F139" s="53"/>
      <c r="G139" s="81">
        <f t="shared" si="7"/>
        <v>0</v>
      </c>
    </row>
    <row r="140" spans="1:10" x14ac:dyDescent="0.3">
      <c r="A140" s="82" t="s">
        <v>182</v>
      </c>
      <c r="B140" s="132" t="s">
        <v>274</v>
      </c>
      <c r="C140" s="83" t="s">
        <v>353</v>
      </c>
      <c r="D140" s="42" t="s">
        <v>94</v>
      </c>
      <c r="E140" s="43">
        <v>2</v>
      </c>
      <c r="F140" s="22"/>
      <c r="G140" s="81">
        <f t="shared" si="7"/>
        <v>0</v>
      </c>
      <c r="J140" s="4"/>
    </row>
    <row r="141" spans="1:10" x14ac:dyDescent="0.3">
      <c r="A141" s="150" t="s">
        <v>73</v>
      </c>
      <c r="B141" s="169">
        <v>735191000</v>
      </c>
      <c r="C141" s="173" t="s">
        <v>354</v>
      </c>
      <c r="D141" s="42" t="s">
        <v>94</v>
      </c>
      <c r="E141" s="169">
        <v>2</v>
      </c>
      <c r="F141" s="169"/>
      <c r="G141" s="81">
        <f t="shared" si="7"/>
        <v>0</v>
      </c>
      <c r="J141" s="165"/>
    </row>
    <row r="142" spans="1:10" x14ac:dyDescent="0.3">
      <c r="A142" s="166" t="s">
        <v>74</v>
      </c>
      <c r="B142" s="133" t="s">
        <v>275</v>
      </c>
      <c r="C142" s="139" t="s">
        <v>355</v>
      </c>
      <c r="D142" s="42" t="s">
        <v>94</v>
      </c>
      <c r="E142" s="49">
        <v>4</v>
      </c>
      <c r="F142" s="53"/>
      <c r="G142" s="81">
        <f t="shared" si="7"/>
        <v>0</v>
      </c>
      <c r="J142" s="4"/>
    </row>
    <row r="143" spans="1:10" x14ac:dyDescent="0.3">
      <c r="A143" s="150" t="s">
        <v>183</v>
      </c>
      <c r="B143" s="121" t="s">
        <v>276</v>
      </c>
      <c r="C143" s="88" t="s">
        <v>356</v>
      </c>
      <c r="D143" s="50" t="s">
        <v>98</v>
      </c>
      <c r="E143" s="193">
        <f>SUM(G130:G132)+SUM(G136:G142)</f>
        <v>0</v>
      </c>
      <c r="F143" s="50">
        <v>2.2599999999999998</v>
      </c>
      <c r="G143" s="160">
        <f>E143/100*F143</f>
        <v>0</v>
      </c>
    </row>
    <row r="144" spans="1:10" x14ac:dyDescent="0.3">
      <c r="A144" s="214" t="s">
        <v>32</v>
      </c>
      <c r="B144" s="215"/>
      <c r="C144" s="215"/>
      <c r="D144" s="215"/>
      <c r="E144" s="215"/>
      <c r="F144" s="216"/>
      <c r="G144" s="164">
        <f>SUM(G136:G143)+SUM(G130:G132)</f>
        <v>0</v>
      </c>
    </row>
    <row r="145" spans="1:9" x14ac:dyDescent="0.3">
      <c r="A145" s="156" t="s">
        <v>29</v>
      </c>
      <c r="B145" s="171" t="s">
        <v>153</v>
      </c>
      <c r="C145" s="174" t="s">
        <v>78</v>
      </c>
      <c r="D145" s="154"/>
      <c r="E145" s="154"/>
      <c r="F145" s="154"/>
      <c r="G145" s="159"/>
    </row>
    <row r="146" spans="1:9" ht="15.6" x14ac:dyDescent="0.3">
      <c r="A146" s="179" t="s">
        <v>184</v>
      </c>
      <c r="B146" s="172">
        <v>731890801</v>
      </c>
      <c r="C146" s="188" t="s">
        <v>357</v>
      </c>
      <c r="D146" s="172" t="s">
        <v>95</v>
      </c>
      <c r="E146" s="172">
        <v>0.36</v>
      </c>
      <c r="F146" s="172"/>
      <c r="G146" s="160">
        <f>E146*F146</f>
        <v>0</v>
      </c>
      <c r="I146" s="19"/>
    </row>
    <row r="147" spans="1:9" x14ac:dyDescent="0.3">
      <c r="A147" s="152" t="s">
        <v>185</v>
      </c>
      <c r="B147" s="133" t="s">
        <v>277</v>
      </c>
      <c r="C147" s="88" t="s">
        <v>358</v>
      </c>
      <c r="D147" s="50" t="s">
        <v>147</v>
      </c>
      <c r="E147" s="53">
        <v>2</v>
      </c>
      <c r="F147" s="22"/>
      <c r="G147" s="160">
        <f>E147*F147</f>
        <v>0</v>
      </c>
      <c r="I147" s="19"/>
    </row>
    <row r="148" spans="1:9" x14ac:dyDescent="0.3">
      <c r="A148" s="158" t="s">
        <v>186</v>
      </c>
      <c r="B148" s="121" t="s">
        <v>278</v>
      </c>
      <c r="C148" s="88" t="s">
        <v>359</v>
      </c>
      <c r="D148" s="42" t="s">
        <v>94</v>
      </c>
      <c r="E148" s="42">
        <v>2</v>
      </c>
      <c r="F148" s="23"/>
      <c r="G148" s="160">
        <f>E148*F148</f>
        <v>0</v>
      </c>
    </row>
    <row r="149" spans="1:9" x14ac:dyDescent="0.3">
      <c r="A149" s="214" t="s">
        <v>32</v>
      </c>
      <c r="B149" s="215"/>
      <c r="C149" s="215"/>
      <c r="D149" s="215"/>
      <c r="E149" s="215"/>
      <c r="F149" s="216"/>
      <c r="G149" s="164">
        <f>SUM(G146:G148)</f>
        <v>0</v>
      </c>
    </row>
    <row r="150" spans="1:9" x14ac:dyDescent="0.3">
      <c r="A150" s="156" t="s">
        <v>29</v>
      </c>
      <c r="B150" s="100" t="s">
        <v>187</v>
      </c>
      <c r="C150" s="98" t="s">
        <v>31</v>
      </c>
      <c r="D150" s="50"/>
      <c r="E150" s="50"/>
      <c r="F150" s="50"/>
      <c r="G150" s="160"/>
    </row>
    <row r="151" spans="1:9" x14ac:dyDescent="0.3">
      <c r="A151" s="152" t="s">
        <v>188</v>
      </c>
      <c r="B151" s="133" t="s">
        <v>279</v>
      </c>
      <c r="C151" s="73" t="s">
        <v>360</v>
      </c>
      <c r="D151" s="43" t="s">
        <v>94</v>
      </c>
      <c r="E151" s="47">
        <v>1</v>
      </c>
      <c r="F151" s="50"/>
      <c r="G151" s="160">
        <f>E151*F151</f>
        <v>0</v>
      </c>
    </row>
    <row r="152" spans="1:9" x14ac:dyDescent="0.3">
      <c r="A152" s="214" t="s">
        <v>32</v>
      </c>
      <c r="B152" s="215"/>
      <c r="C152" s="215"/>
      <c r="D152" s="215"/>
      <c r="E152" s="215"/>
      <c r="F152" s="216"/>
      <c r="G152" s="164">
        <f>G151</f>
        <v>0</v>
      </c>
    </row>
    <row r="153" spans="1:9" x14ac:dyDescent="0.3">
      <c r="A153" s="151" t="s">
        <v>29</v>
      </c>
      <c r="B153" s="100" t="s">
        <v>166</v>
      </c>
      <c r="C153" s="98" t="s">
        <v>76</v>
      </c>
      <c r="D153" s="50"/>
      <c r="E153" s="50"/>
      <c r="F153" s="24"/>
      <c r="G153" s="160"/>
    </row>
    <row r="154" spans="1:9" x14ac:dyDescent="0.3">
      <c r="A154" s="152" t="s">
        <v>189</v>
      </c>
      <c r="B154" s="121" t="s">
        <v>280</v>
      </c>
      <c r="C154" s="88" t="s">
        <v>361</v>
      </c>
      <c r="D154" s="50" t="s">
        <v>96</v>
      </c>
      <c r="E154" s="50">
        <v>24</v>
      </c>
      <c r="F154" s="50"/>
      <c r="G154" s="160">
        <f>E154*F154</f>
        <v>0</v>
      </c>
    </row>
    <row r="155" spans="1:9" x14ac:dyDescent="0.3">
      <c r="A155" s="87" t="s">
        <v>190</v>
      </c>
      <c r="B155" s="133" t="s">
        <v>281</v>
      </c>
      <c r="C155" s="139" t="s">
        <v>362</v>
      </c>
      <c r="D155" s="47" t="s">
        <v>96</v>
      </c>
      <c r="E155" s="47">
        <v>276</v>
      </c>
      <c r="F155" s="53"/>
      <c r="G155" s="160">
        <f t="shared" ref="G155:G160" si="8">E155*F155</f>
        <v>0</v>
      </c>
    </row>
    <row r="156" spans="1:9" x14ac:dyDescent="0.3">
      <c r="A156" s="78"/>
      <c r="B156" s="121"/>
      <c r="C156" s="50" t="s">
        <v>191</v>
      </c>
      <c r="D156" s="50"/>
      <c r="E156" s="50"/>
      <c r="F156" s="23"/>
      <c r="G156" s="160"/>
    </row>
    <row r="157" spans="1:9" x14ac:dyDescent="0.3">
      <c r="A157" s="87"/>
      <c r="B157" s="133"/>
      <c r="C157" s="50" t="s">
        <v>192</v>
      </c>
      <c r="D157" s="43"/>
      <c r="E157" s="43"/>
      <c r="F157" s="24"/>
      <c r="G157" s="160"/>
    </row>
    <row r="158" spans="1:9" x14ac:dyDescent="0.3">
      <c r="A158" s="93"/>
      <c r="B158" s="134"/>
      <c r="C158" s="50" t="s">
        <v>193</v>
      </c>
      <c r="D158" s="43"/>
      <c r="E158" s="43"/>
      <c r="F158" s="22"/>
      <c r="G158" s="160"/>
    </row>
    <row r="159" spans="1:9" x14ac:dyDescent="0.3">
      <c r="A159" s="93"/>
      <c r="B159" s="134"/>
      <c r="C159" s="50" t="s">
        <v>194</v>
      </c>
      <c r="D159" s="47"/>
      <c r="E159" s="43"/>
      <c r="F159" s="53"/>
      <c r="G159" s="160"/>
    </row>
    <row r="160" spans="1:9" x14ac:dyDescent="0.3">
      <c r="A160" s="93" t="s">
        <v>195</v>
      </c>
      <c r="B160" s="133" t="s">
        <v>282</v>
      </c>
      <c r="C160" s="79" t="s">
        <v>363</v>
      </c>
      <c r="D160" s="43" t="s">
        <v>95</v>
      </c>
      <c r="E160" s="145">
        <v>1.0109999999999999</v>
      </c>
      <c r="F160" s="22"/>
      <c r="G160" s="160">
        <f t="shared" si="8"/>
        <v>0</v>
      </c>
    </row>
    <row r="161" spans="1:7" x14ac:dyDescent="0.3">
      <c r="A161" s="214" t="s">
        <v>32</v>
      </c>
      <c r="B161" s="215"/>
      <c r="C161" s="215"/>
      <c r="D161" s="215"/>
      <c r="E161" s="215"/>
      <c r="F161" s="216"/>
      <c r="G161" s="164">
        <f>SUM(G154:G160)</f>
        <v>0</v>
      </c>
    </row>
    <row r="162" spans="1:7" x14ac:dyDescent="0.3">
      <c r="A162" s="162"/>
      <c r="B162" s="90"/>
      <c r="C162" s="120"/>
      <c r="D162" s="47"/>
      <c r="E162" s="43"/>
      <c r="F162" s="22"/>
      <c r="G162" s="81"/>
    </row>
    <row r="163" spans="1:7" x14ac:dyDescent="0.3">
      <c r="A163" s="163"/>
      <c r="B163" s="133"/>
      <c r="C163" s="79"/>
      <c r="D163" s="43"/>
      <c r="E163" s="43"/>
      <c r="F163" s="53"/>
      <c r="G163" s="81"/>
    </row>
    <row r="164" spans="1:7" x14ac:dyDescent="0.3">
      <c r="A164" s="146"/>
      <c r="B164" s="153"/>
      <c r="C164" s="153"/>
      <c r="D164" s="153"/>
      <c r="E164" s="153"/>
      <c r="F164" s="153"/>
      <c r="G164" s="77"/>
    </row>
    <row r="165" spans="1:7" ht="15" thickBot="1" x14ac:dyDescent="0.35">
      <c r="A165" s="127"/>
      <c r="B165" s="136"/>
      <c r="C165" s="137"/>
      <c r="D165" s="48"/>
      <c r="E165" s="48"/>
      <c r="F165" s="25"/>
      <c r="G165" s="95"/>
    </row>
    <row r="166" spans="1:7" ht="15" customHeight="1" x14ac:dyDescent="0.3">
      <c r="A166" s="61" t="s">
        <v>3</v>
      </c>
      <c r="B166" s="62"/>
      <c r="C166" s="62"/>
      <c r="D166" s="62"/>
      <c r="E166" s="63"/>
      <c r="F166" s="196" t="s">
        <v>35</v>
      </c>
      <c r="G166" s="199" t="s">
        <v>36</v>
      </c>
    </row>
    <row r="167" spans="1:7" x14ac:dyDescent="0.3">
      <c r="A167" s="64" t="s">
        <v>4</v>
      </c>
      <c r="B167" s="65" t="s">
        <v>5</v>
      </c>
      <c r="C167" s="66"/>
      <c r="D167" s="65" t="s">
        <v>6</v>
      </c>
      <c r="E167" s="67"/>
      <c r="F167" s="197"/>
      <c r="G167" s="200"/>
    </row>
    <row r="168" spans="1:7" ht="15" thickBot="1" x14ac:dyDescent="0.35">
      <c r="A168" s="185" t="s">
        <v>7</v>
      </c>
      <c r="B168" s="69" t="s">
        <v>8</v>
      </c>
      <c r="C168" s="69" t="s">
        <v>9</v>
      </c>
      <c r="D168" s="69" t="s">
        <v>10</v>
      </c>
      <c r="E168" s="70" t="s">
        <v>11</v>
      </c>
      <c r="F168" s="198"/>
      <c r="G168" s="201"/>
    </row>
    <row r="169" spans="1:7" ht="17.25" customHeight="1" x14ac:dyDescent="0.3">
      <c r="A169" s="122" t="s">
        <v>174</v>
      </c>
      <c r="B169" s="180" t="s">
        <v>196</v>
      </c>
      <c r="C169" s="181" t="s">
        <v>77</v>
      </c>
      <c r="D169" s="46"/>
      <c r="E169" s="51"/>
      <c r="F169" s="21"/>
      <c r="G169" s="76"/>
    </row>
    <row r="170" spans="1:7" x14ac:dyDescent="0.3">
      <c r="A170" s="87" t="s">
        <v>197</v>
      </c>
      <c r="B170" s="131" t="s">
        <v>283</v>
      </c>
      <c r="C170" s="99" t="s">
        <v>364</v>
      </c>
      <c r="D170" s="42" t="s">
        <v>94</v>
      </c>
      <c r="E170" s="42">
        <v>44</v>
      </c>
      <c r="F170" s="42"/>
      <c r="G170" s="81">
        <f>E170*F170</f>
        <v>0</v>
      </c>
    </row>
    <row r="171" spans="1:7" x14ac:dyDescent="0.3">
      <c r="A171" s="78" t="s">
        <v>198</v>
      </c>
      <c r="B171" s="132" t="s">
        <v>284</v>
      </c>
      <c r="C171" s="79" t="s">
        <v>365</v>
      </c>
      <c r="D171" s="47" t="s">
        <v>94</v>
      </c>
      <c r="E171" s="49">
        <v>1</v>
      </c>
      <c r="F171" s="22"/>
      <c r="G171" s="81">
        <f>E171*F171</f>
        <v>0</v>
      </c>
    </row>
    <row r="172" spans="1:7" x14ac:dyDescent="0.3">
      <c r="A172" s="78" t="s">
        <v>199</v>
      </c>
      <c r="B172" s="132" t="s">
        <v>285</v>
      </c>
      <c r="C172" s="73" t="s">
        <v>366</v>
      </c>
      <c r="D172" s="43" t="s">
        <v>94</v>
      </c>
      <c r="E172" s="43">
        <v>1</v>
      </c>
      <c r="F172" s="53"/>
      <c r="G172" s="81">
        <f>E172*F172</f>
        <v>0</v>
      </c>
    </row>
    <row r="173" spans="1:7" x14ac:dyDescent="0.3">
      <c r="A173" s="214" t="s">
        <v>32</v>
      </c>
      <c r="B173" s="215"/>
      <c r="C173" s="215"/>
      <c r="D173" s="215"/>
      <c r="E173" s="215"/>
      <c r="F173" s="216"/>
      <c r="G173" s="164">
        <f>SUM(G170:G172)</f>
        <v>0</v>
      </c>
    </row>
    <row r="174" spans="1:7" x14ac:dyDescent="0.3">
      <c r="A174" s="151" t="s">
        <v>174</v>
      </c>
      <c r="B174" s="171" t="s">
        <v>200</v>
      </c>
      <c r="C174" s="174" t="s">
        <v>34</v>
      </c>
      <c r="D174" s="153"/>
      <c r="E174" s="153"/>
      <c r="F174" s="153"/>
      <c r="G174" s="159"/>
    </row>
    <row r="175" spans="1:7" x14ac:dyDescent="0.3">
      <c r="A175" s="166" t="s">
        <v>201</v>
      </c>
      <c r="B175" s="133" t="s">
        <v>286</v>
      </c>
      <c r="C175" s="139" t="s">
        <v>367</v>
      </c>
      <c r="D175" s="47" t="s">
        <v>95</v>
      </c>
      <c r="E175" s="49">
        <v>1.903</v>
      </c>
      <c r="F175" s="53"/>
      <c r="G175" s="160">
        <f>E175*F175</f>
        <v>0</v>
      </c>
    </row>
    <row r="176" spans="1:7" ht="16.2" x14ac:dyDescent="0.3">
      <c r="A176" s="150" t="s">
        <v>202</v>
      </c>
      <c r="B176" s="121" t="s">
        <v>287</v>
      </c>
      <c r="C176" s="88" t="s">
        <v>368</v>
      </c>
      <c r="D176" s="42" t="s">
        <v>148</v>
      </c>
      <c r="E176" s="50">
        <v>44.85</v>
      </c>
      <c r="F176" s="50"/>
      <c r="G176" s="160">
        <f>E176*F176</f>
        <v>0</v>
      </c>
    </row>
    <row r="177" spans="1:7" x14ac:dyDescent="0.3">
      <c r="A177" s="150"/>
      <c r="B177" s="153"/>
      <c r="C177" s="169" t="s">
        <v>203</v>
      </c>
      <c r="D177" s="153"/>
      <c r="E177" s="153"/>
      <c r="F177" s="153"/>
      <c r="G177" s="160"/>
    </row>
    <row r="178" spans="1:7" x14ac:dyDescent="0.3">
      <c r="A178" s="150"/>
      <c r="B178" s="154"/>
      <c r="C178" s="172" t="s">
        <v>204</v>
      </c>
      <c r="D178" s="154"/>
      <c r="E178" s="154"/>
      <c r="F178" s="154"/>
      <c r="G178" s="160"/>
    </row>
    <row r="179" spans="1:7" ht="16.2" x14ac:dyDescent="0.3">
      <c r="A179" s="150" t="s">
        <v>205</v>
      </c>
      <c r="B179" s="172">
        <v>73511810</v>
      </c>
      <c r="C179" s="188" t="s">
        <v>369</v>
      </c>
      <c r="D179" s="42" t="s">
        <v>148</v>
      </c>
      <c r="E179" s="172">
        <v>44.85</v>
      </c>
      <c r="F179" s="172"/>
      <c r="G179" s="160">
        <f t="shared" ref="G179:G185" si="9">E179*F179</f>
        <v>0</v>
      </c>
    </row>
    <row r="180" spans="1:7" x14ac:dyDescent="0.3">
      <c r="A180" s="150"/>
      <c r="B180" s="90"/>
      <c r="C180" s="50" t="s">
        <v>206</v>
      </c>
      <c r="D180" s="50"/>
      <c r="E180" s="53"/>
      <c r="F180" s="22"/>
      <c r="G180" s="160"/>
    </row>
    <row r="181" spans="1:7" x14ac:dyDescent="0.3">
      <c r="A181" s="150"/>
      <c r="B181" s="100"/>
      <c r="C181" s="50" t="s">
        <v>207</v>
      </c>
      <c r="D181" s="42"/>
      <c r="E181" s="42"/>
      <c r="F181" s="23"/>
      <c r="G181" s="160"/>
    </row>
    <row r="182" spans="1:7" x14ac:dyDescent="0.3">
      <c r="A182" s="214" t="s">
        <v>32</v>
      </c>
      <c r="B182" s="215"/>
      <c r="C182" s="215"/>
      <c r="D182" s="215"/>
      <c r="E182" s="215"/>
      <c r="F182" s="216"/>
      <c r="G182" s="164">
        <f>SUM(G175:G181)</f>
        <v>0</v>
      </c>
    </row>
    <row r="183" spans="1:7" x14ac:dyDescent="0.3">
      <c r="A183" s="151" t="s">
        <v>29</v>
      </c>
      <c r="B183" s="100" t="s">
        <v>113</v>
      </c>
      <c r="C183" s="98" t="s">
        <v>34</v>
      </c>
      <c r="D183" s="50"/>
      <c r="E183" s="50"/>
      <c r="F183" s="50"/>
      <c r="G183" s="160"/>
    </row>
    <row r="184" spans="1:7" ht="16.5" customHeight="1" x14ac:dyDescent="0.3">
      <c r="A184" s="150" t="s">
        <v>208</v>
      </c>
      <c r="B184" s="121" t="s">
        <v>288</v>
      </c>
      <c r="C184" s="88" t="s">
        <v>144</v>
      </c>
      <c r="D184" s="50" t="s">
        <v>94</v>
      </c>
      <c r="E184" s="50">
        <v>18</v>
      </c>
      <c r="F184" s="50"/>
      <c r="G184" s="160">
        <f t="shared" si="9"/>
        <v>0</v>
      </c>
    </row>
    <row r="185" spans="1:7" ht="16.2" x14ac:dyDescent="0.3">
      <c r="A185" s="150" t="s">
        <v>209</v>
      </c>
      <c r="B185" s="133" t="s">
        <v>289</v>
      </c>
      <c r="C185" s="73" t="s">
        <v>115</v>
      </c>
      <c r="D185" s="42" t="s">
        <v>148</v>
      </c>
      <c r="E185" s="47">
        <v>14.3</v>
      </c>
      <c r="F185" s="50"/>
      <c r="G185" s="160">
        <f t="shared" si="9"/>
        <v>0</v>
      </c>
    </row>
    <row r="186" spans="1:7" x14ac:dyDescent="0.3">
      <c r="A186" s="150"/>
      <c r="B186" s="133"/>
      <c r="C186" s="80" t="s">
        <v>210</v>
      </c>
      <c r="D186" s="47"/>
      <c r="E186" s="47"/>
      <c r="F186" s="50"/>
      <c r="G186" s="160"/>
    </row>
    <row r="187" spans="1:7" x14ac:dyDescent="0.3">
      <c r="A187" s="150"/>
      <c r="B187" s="121"/>
      <c r="C187" s="80" t="s">
        <v>211</v>
      </c>
      <c r="D187" s="50"/>
      <c r="E187" s="50"/>
      <c r="F187" s="24"/>
      <c r="G187" s="160"/>
    </row>
    <row r="188" spans="1:7" x14ac:dyDescent="0.3">
      <c r="A188" s="152"/>
      <c r="B188" s="121"/>
      <c r="C188" s="80" t="s">
        <v>212</v>
      </c>
      <c r="D188" s="50"/>
      <c r="E188" s="50"/>
      <c r="F188" s="50"/>
      <c r="G188" s="160"/>
    </row>
    <row r="189" spans="1:7" x14ac:dyDescent="0.3">
      <c r="A189" s="87"/>
      <c r="B189" s="133"/>
      <c r="C189" s="80" t="s">
        <v>213</v>
      </c>
      <c r="D189" s="47"/>
      <c r="E189" s="47"/>
      <c r="F189" s="53"/>
      <c r="G189" s="81"/>
    </row>
    <row r="190" spans="1:7" ht="15" customHeight="1" x14ac:dyDescent="0.3">
      <c r="A190" s="78"/>
      <c r="B190" s="121"/>
      <c r="C190" s="80" t="s">
        <v>214</v>
      </c>
      <c r="D190" s="50"/>
      <c r="E190" s="50"/>
      <c r="F190" s="23"/>
      <c r="G190" s="81"/>
    </row>
    <row r="191" spans="1:7" ht="15.75" customHeight="1" x14ac:dyDescent="0.3">
      <c r="A191" s="87"/>
      <c r="B191" s="133"/>
      <c r="C191" s="80" t="s">
        <v>215</v>
      </c>
      <c r="D191" s="43"/>
      <c r="E191" s="43"/>
      <c r="F191" s="24"/>
      <c r="G191" s="81"/>
    </row>
    <row r="192" spans="1:7" x14ac:dyDescent="0.3">
      <c r="A192" s="93" t="s">
        <v>216</v>
      </c>
      <c r="B192" s="133" t="s">
        <v>290</v>
      </c>
      <c r="C192" s="79" t="s">
        <v>114</v>
      </c>
      <c r="D192" s="43" t="s">
        <v>94</v>
      </c>
      <c r="E192" s="43">
        <v>18</v>
      </c>
      <c r="F192" s="22"/>
      <c r="G192" s="81">
        <f>E192*F192</f>
        <v>0</v>
      </c>
    </row>
    <row r="193" spans="1:7" x14ac:dyDescent="0.3">
      <c r="A193" s="93" t="s">
        <v>217</v>
      </c>
      <c r="B193" s="133" t="s">
        <v>276</v>
      </c>
      <c r="C193" s="79" t="s">
        <v>356</v>
      </c>
      <c r="D193" s="47" t="s">
        <v>98</v>
      </c>
      <c r="E193" s="145">
        <v>0</v>
      </c>
      <c r="F193" s="53">
        <v>2.2599999999999998</v>
      </c>
      <c r="G193" s="81">
        <f>E193/100*F193</f>
        <v>0</v>
      </c>
    </row>
    <row r="194" spans="1:7" x14ac:dyDescent="0.3">
      <c r="A194" s="214" t="s">
        <v>32</v>
      </c>
      <c r="B194" s="215"/>
      <c r="C194" s="215"/>
      <c r="D194" s="215"/>
      <c r="E194" s="215"/>
      <c r="F194" s="216"/>
      <c r="G194" s="164">
        <f>SUM(G184:G193)</f>
        <v>0</v>
      </c>
    </row>
    <row r="195" spans="1:7" x14ac:dyDescent="0.3">
      <c r="A195" s="214" t="s">
        <v>44</v>
      </c>
      <c r="B195" s="215"/>
      <c r="C195" s="215"/>
      <c r="D195" s="215"/>
      <c r="E195" s="215"/>
      <c r="F195" s="216"/>
      <c r="G195" s="143">
        <f>G194+G173+G161+G152+G149+G144+G128+G115+G105+G182</f>
        <v>0</v>
      </c>
    </row>
    <row r="196" spans="1:7" x14ac:dyDescent="0.3">
      <c r="A196" s="162"/>
      <c r="B196" s="90"/>
      <c r="C196" s="120"/>
      <c r="D196" s="47"/>
      <c r="E196" s="43"/>
      <c r="F196" s="22"/>
      <c r="G196" s="81"/>
    </row>
    <row r="197" spans="1:7" ht="15" customHeight="1" thickBot="1" x14ac:dyDescent="0.35">
      <c r="A197" s="146"/>
      <c r="B197" s="153"/>
      <c r="C197" s="153"/>
      <c r="D197" s="153"/>
      <c r="E197" s="153"/>
      <c r="F197" s="153"/>
      <c r="G197" s="77"/>
    </row>
    <row r="198" spans="1:7" x14ac:dyDescent="0.3">
      <c r="A198" s="61" t="s">
        <v>3</v>
      </c>
      <c r="B198" s="62"/>
      <c r="C198" s="62"/>
      <c r="D198" s="62"/>
      <c r="E198" s="63"/>
      <c r="F198" s="196" t="s">
        <v>35</v>
      </c>
      <c r="G198" s="199" t="s">
        <v>36</v>
      </c>
    </row>
    <row r="199" spans="1:7" ht="15" customHeight="1" x14ac:dyDescent="0.3">
      <c r="A199" s="64" t="s">
        <v>4</v>
      </c>
      <c r="B199" s="65" t="s">
        <v>5</v>
      </c>
      <c r="C199" s="66"/>
      <c r="D199" s="65" t="s">
        <v>6</v>
      </c>
      <c r="E199" s="67"/>
      <c r="F199" s="197"/>
      <c r="G199" s="200"/>
    </row>
    <row r="200" spans="1:7" ht="15" thickBot="1" x14ac:dyDescent="0.35">
      <c r="A200" s="185" t="s">
        <v>7</v>
      </c>
      <c r="B200" s="69" t="s">
        <v>8</v>
      </c>
      <c r="C200" s="69" t="s">
        <v>9</v>
      </c>
      <c r="D200" s="69" t="s">
        <v>10</v>
      </c>
      <c r="E200" s="70" t="s">
        <v>11</v>
      </c>
      <c r="F200" s="198"/>
      <c r="G200" s="201"/>
    </row>
    <row r="201" spans="1:7" x14ac:dyDescent="0.3">
      <c r="A201" s="122" t="s">
        <v>219</v>
      </c>
      <c r="B201" s="180" t="s">
        <v>218</v>
      </c>
      <c r="C201" s="181" t="s">
        <v>220</v>
      </c>
      <c r="D201" s="46"/>
      <c r="E201" s="51"/>
      <c r="F201" s="21"/>
      <c r="G201" s="76"/>
    </row>
    <row r="202" spans="1:7" x14ac:dyDescent="0.3">
      <c r="A202" s="89" t="s">
        <v>29</v>
      </c>
      <c r="B202" s="100" t="s">
        <v>30</v>
      </c>
      <c r="C202" s="98" t="s">
        <v>221</v>
      </c>
      <c r="D202" s="42"/>
      <c r="E202" s="42"/>
      <c r="F202" s="42"/>
      <c r="G202" s="81"/>
    </row>
    <row r="203" spans="1:7" x14ac:dyDescent="0.3">
      <c r="A203" s="78" t="s">
        <v>222</v>
      </c>
      <c r="B203" s="132" t="s">
        <v>291</v>
      </c>
      <c r="C203" s="79" t="s">
        <v>370</v>
      </c>
      <c r="D203" s="47" t="s">
        <v>147</v>
      </c>
      <c r="E203" s="49">
        <v>4</v>
      </c>
      <c r="F203" s="22"/>
      <c r="G203" s="81">
        <f>E203*F203</f>
        <v>0</v>
      </c>
    </row>
    <row r="204" spans="1:7" x14ac:dyDescent="0.3">
      <c r="A204" s="214" t="s">
        <v>32</v>
      </c>
      <c r="B204" s="215"/>
      <c r="C204" s="215"/>
      <c r="D204" s="215"/>
      <c r="E204" s="215"/>
      <c r="F204" s="216"/>
      <c r="G204" s="164">
        <f>G203</f>
        <v>0</v>
      </c>
    </row>
    <row r="205" spans="1:7" ht="15" thickBot="1" x14ac:dyDescent="0.35">
      <c r="A205" s="214" t="s">
        <v>223</v>
      </c>
      <c r="B205" s="215"/>
      <c r="C205" s="215"/>
      <c r="D205" s="215"/>
      <c r="E205" s="215"/>
      <c r="F205" s="216"/>
      <c r="G205" s="143">
        <f>G204</f>
        <v>0</v>
      </c>
    </row>
    <row r="206" spans="1:7" ht="20.399999999999999" thickBot="1" x14ac:dyDescent="0.45">
      <c r="A206" s="237" t="s">
        <v>100</v>
      </c>
      <c r="B206" s="238"/>
      <c r="C206" s="238"/>
      <c r="D206" s="238"/>
      <c r="E206" s="238"/>
      <c r="F206" s="239"/>
      <c r="G206" s="144">
        <f>G205+G195+G93+G39+G25</f>
        <v>0</v>
      </c>
    </row>
    <row r="207" spans="1:7" x14ac:dyDescent="0.3">
      <c r="A207" s="140"/>
      <c r="B207" s="141"/>
      <c r="C207" s="141"/>
      <c r="D207" s="141"/>
      <c r="E207" s="141"/>
      <c r="F207" s="141"/>
      <c r="G207" s="142"/>
    </row>
    <row r="208" spans="1:7" x14ac:dyDescent="0.3">
      <c r="A208" s="117"/>
      <c r="B208" s="118"/>
      <c r="C208" s="118"/>
      <c r="D208" s="118"/>
      <c r="E208" s="118"/>
      <c r="F208" s="118"/>
      <c r="G208" s="102"/>
    </row>
    <row r="209" spans="1:7" x14ac:dyDescent="0.3">
      <c r="A209" s="103"/>
      <c r="B209" s="104"/>
      <c r="C209" s="105"/>
      <c r="D209" s="106"/>
      <c r="E209" s="107"/>
      <c r="F209" s="108"/>
      <c r="G209" s="102"/>
    </row>
    <row r="210" spans="1:7" ht="15" thickBot="1" x14ac:dyDescent="0.35">
      <c r="A210" s="109"/>
      <c r="B210" s="106"/>
      <c r="C210" s="110"/>
      <c r="D210" s="106"/>
      <c r="E210" s="107"/>
      <c r="F210" s="107"/>
      <c r="G210" s="115"/>
    </row>
    <row r="211" spans="1:7" ht="15" thickBot="1" x14ac:dyDescent="0.35">
      <c r="A211" s="211" t="s">
        <v>116</v>
      </c>
      <c r="B211" s="212"/>
      <c r="C211" s="212"/>
      <c r="D211" s="212"/>
      <c r="E211" s="212"/>
      <c r="F211" s="212"/>
      <c r="G211" s="213"/>
    </row>
    <row r="212" spans="1:7" x14ac:dyDescent="0.3">
      <c r="A212" s="111" t="s">
        <v>13</v>
      </c>
      <c r="B212" s="112" t="s">
        <v>79</v>
      </c>
      <c r="C212" s="261" t="s">
        <v>80</v>
      </c>
      <c r="D212" s="262"/>
      <c r="E212" s="263"/>
      <c r="F212" s="264">
        <f>G25</f>
        <v>0</v>
      </c>
      <c r="G212" s="265"/>
    </row>
    <row r="213" spans="1:7" x14ac:dyDescent="0.3">
      <c r="A213" s="54" t="s">
        <v>13</v>
      </c>
      <c r="B213" s="113" t="s">
        <v>373</v>
      </c>
      <c r="C213" s="231" t="s">
        <v>296</v>
      </c>
      <c r="D213" s="232"/>
      <c r="E213" s="233"/>
      <c r="F213" s="266">
        <f>G39</f>
        <v>0</v>
      </c>
      <c r="G213" s="267"/>
    </row>
    <row r="214" spans="1:7" x14ac:dyDescent="0.3">
      <c r="A214" s="54" t="s">
        <v>13</v>
      </c>
      <c r="B214" s="113" t="s">
        <v>117</v>
      </c>
      <c r="C214" s="231" t="s">
        <v>90</v>
      </c>
      <c r="D214" s="232"/>
      <c r="E214" s="233"/>
      <c r="F214" s="266">
        <f>G93</f>
        <v>0</v>
      </c>
      <c r="G214" s="267"/>
    </row>
    <row r="215" spans="1:7" x14ac:dyDescent="0.3">
      <c r="A215" s="54" t="s">
        <v>13</v>
      </c>
      <c r="B215" s="113" t="s">
        <v>118</v>
      </c>
      <c r="C215" s="231" t="s">
        <v>93</v>
      </c>
      <c r="D215" s="232"/>
      <c r="E215" s="233"/>
      <c r="F215" s="266">
        <f>G195</f>
        <v>0</v>
      </c>
      <c r="G215" s="267"/>
    </row>
    <row r="216" spans="1:7" ht="15" thickBot="1" x14ac:dyDescent="0.35">
      <c r="A216" s="54" t="s">
        <v>13</v>
      </c>
      <c r="B216" s="113" t="s">
        <v>218</v>
      </c>
      <c r="C216" s="258" t="s">
        <v>220</v>
      </c>
      <c r="D216" s="259"/>
      <c r="E216" s="260"/>
      <c r="F216" s="268">
        <f>G205</f>
        <v>0</v>
      </c>
      <c r="G216" s="269"/>
    </row>
    <row r="217" spans="1:7" ht="18" thickBot="1" x14ac:dyDescent="0.4">
      <c r="A217" s="217" t="s">
        <v>99</v>
      </c>
      <c r="B217" s="218"/>
      <c r="C217" s="218"/>
      <c r="D217" s="218"/>
      <c r="E217" s="219"/>
      <c r="F217" s="220">
        <f>SUM(F212:G216)</f>
        <v>0</v>
      </c>
      <c r="G217" s="221"/>
    </row>
    <row r="218" spans="1:7" x14ac:dyDescent="0.3">
      <c r="A218" s="109"/>
      <c r="B218" s="106"/>
      <c r="C218" s="114"/>
      <c r="D218" s="106"/>
      <c r="E218" s="107"/>
      <c r="F218" s="107"/>
      <c r="G218" s="115"/>
    </row>
    <row r="219" spans="1:7" x14ac:dyDescent="0.3">
      <c r="A219" s="109"/>
      <c r="B219" s="106"/>
      <c r="C219" s="110"/>
      <c r="D219" s="106"/>
      <c r="E219" s="107"/>
      <c r="F219" s="107"/>
      <c r="G219" s="115"/>
    </row>
    <row r="220" spans="1:7" ht="15" thickBot="1" x14ac:dyDescent="0.35">
      <c r="A220" s="116"/>
      <c r="B220" s="116"/>
      <c r="C220" s="116"/>
      <c r="D220" s="116"/>
      <c r="E220" s="116"/>
      <c r="F220" s="116"/>
      <c r="G220" s="116"/>
    </row>
    <row r="221" spans="1:7" x14ac:dyDescent="0.3">
      <c r="A221" s="28"/>
      <c r="B221" s="29"/>
      <c r="C221" s="30" t="s">
        <v>101</v>
      </c>
      <c r="D221" s="26" t="s">
        <v>98</v>
      </c>
      <c r="E221" s="31"/>
      <c r="F221" s="32"/>
      <c r="G221" s="101"/>
    </row>
    <row r="222" spans="1:7" x14ac:dyDescent="0.3">
      <c r="A222" s="33"/>
      <c r="B222" s="34">
        <v>1</v>
      </c>
      <c r="C222" s="35" t="s">
        <v>102</v>
      </c>
      <c r="D222" s="27">
        <v>0.8</v>
      </c>
      <c r="E222" s="36"/>
      <c r="F222" s="37"/>
      <c r="G222" s="72">
        <f>ROUND(F217/100*D222,0)</f>
        <v>0</v>
      </c>
    </row>
    <row r="223" spans="1:7" x14ac:dyDescent="0.3">
      <c r="A223" s="33"/>
      <c r="B223" s="34">
        <v>2</v>
      </c>
      <c r="C223" s="35" t="s">
        <v>103</v>
      </c>
      <c r="D223" s="27">
        <v>3.2</v>
      </c>
      <c r="E223" s="36"/>
      <c r="F223" s="37"/>
      <c r="G223" s="72">
        <f>ROUND(F217/100*D223,0)</f>
        <v>0</v>
      </c>
    </row>
    <row r="224" spans="1:7" x14ac:dyDescent="0.3">
      <c r="A224" s="33"/>
      <c r="B224" s="34">
        <v>3</v>
      </c>
      <c r="C224" s="35" t="s">
        <v>119</v>
      </c>
      <c r="D224" s="27">
        <v>1.88</v>
      </c>
      <c r="E224" s="36"/>
      <c r="F224" s="37"/>
      <c r="G224" s="72">
        <f>ROUND(F217/100*D224,0)</f>
        <v>0</v>
      </c>
    </row>
    <row r="225" spans="1:7" ht="15" thickBot="1" x14ac:dyDescent="0.35">
      <c r="A225" s="208" t="s">
        <v>99</v>
      </c>
      <c r="B225" s="209"/>
      <c r="C225" s="209"/>
      <c r="D225" s="209"/>
      <c r="E225" s="209"/>
      <c r="F225" s="210"/>
      <c r="G225" s="38">
        <f>FLOOR(SUM(G222:G224),1)</f>
        <v>0</v>
      </c>
    </row>
    <row r="226" spans="1:7" x14ac:dyDescent="0.3">
      <c r="A226" s="202" t="s">
        <v>106</v>
      </c>
      <c r="B226" s="203"/>
      <c r="C226" s="225" t="s">
        <v>104</v>
      </c>
      <c r="D226" s="226"/>
      <c r="E226" s="226"/>
      <c r="F226" s="227"/>
      <c r="G226" s="39">
        <f>CEILING(G225+F217,1)</f>
        <v>0</v>
      </c>
    </row>
    <row r="227" spans="1:7" x14ac:dyDescent="0.3">
      <c r="A227" s="204"/>
      <c r="B227" s="205"/>
      <c r="C227" s="228" t="s">
        <v>149</v>
      </c>
      <c r="D227" s="229"/>
      <c r="E227" s="229"/>
      <c r="F227" s="230"/>
      <c r="G227" s="40">
        <f>FLOOR(G226*0.15,1)</f>
        <v>0</v>
      </c>
    </row>
    <row r="228" spans="1:7" ht="18" thickBot="1" x14ac:dyDescent="0.4">
      <c r="A228" s="206"/>
      <c r="B228" s="207"/>
      <c r="C228" s="222" t="s">
        <v>105</v>
      </c>
      <c r="D228" s="223"/>
      <c r="E228" s="223"/>
      <c r="F228" s="224"/>
      <c r="G228" s="41">
        <f>G226+G227</f>
        <v>0</v>
      </c>
    </row>
    <row r="230" spans="1:7" ht="15" customHeight="1" x14ac:dyDescent="0.3"/>
    <row r="231" spans="1:7" ht="15" customHeight="1" x14ac:dyDescent="0.3"/>
    <row r="264" ht="15" customHeight="1" x14ac:dyDescent="0.3"/>
    <row r="280" spans="9:13" x14ac:dyDescent="0.3">
      <c r="I280" s="4"/>
      <c r="J280" s="4"/>
      <c r="K280" s="4"/>
      <c r="L280" s="4"/>
      <c r="M280" s="4"/>
    </row>
    <row r="281" spans="9:13" x14ac:dyDescent="0.3">
      <c r="I281" s="4"/>
      <c r="J281" s="4"/>
      <c r="K281" s="4"/>
      <c r="L281" s="4"/>
      <c r="M281" s="4"/>
    </row>
    <row r="282" spans="9:13" x14ac:dyDescent="0.3">
      <c r="I282" s="4"/>
      <c r="J282" s="11"/>
      <c r="K282" s="12"/>
      <c r="L282" s="13"/>
      <c r="M282" s="4"/>
    </row>
    <row r="283" spans="9:13" x14ac:dyDescent="0.3">
      <c r="I283" s="4"/>
      <c r="J283" s="14"/>
      <c r="K283" s="15"/>
      <c r="L283" s="16"/>
      <c r="M283" s="4"/>
    </row>
    <row r="284" spans="9:13" x14ac:dyDescent="0.3">
      <c r="I284" s="4"/>
      <c r="J284" s="14"/>
      <c r="K284" s="15"/>
      <c r="L284" s="17"/>
      <c r="M284" s="4"/>
    </row>
    <row r="285" spans="9:13" x14ac:dyDescent="0.3">
      <c r="I285" s="4"/>
      <c r="J285" s="14"/>
      <c r="K285" s="15"/>
      <c r="L285" s="17"/>
      <c r="M285" s="4"/>
    </row>
    <row r="286" spans="9:13" x14ac:dyDescent="0.3">
      <c r="I286" s="4"/>
      <c r="J286" s="14"/>
      <c r="K286" s="15"/>
      <c r="L286" s="15"/>
      <c r="M286" s="4"/>
    </row>
    <row r="287" spans="9:13" x14ac:dyDescent="0.3">
      <c r="I287" s="4"/>
      <c r="J287" s="14"/>
      <c r="K287" s="15"/>
      <c r="L287" s="18"/>
      <c r="M287" s="4"/>
    </row>
    <row r="288" spans="9:13" x14ac:dyDescent="0.3">
      <c r="I288" s="4"/>
      <c r="J288" s="14"/>
      <c r="K288" s="15"/>
      <c r="L288" s="17"/>
      <c r="M288" s="4"/>
    </row>
    <row r="289" spans="9:13" x14ac:dyDescent="0.3">
      <c r="I289" s="4"/>
      <c r="J289" s="14"/>
      <c r="K289" s="15"/>
      <c r="L289" s="17"/>
      <c r="M289" s="4"/>
    </row>
    <row r="290" spans="9:13" x14ac:dyDescent="0.3">
      <c r="I290" s="4"/>
      <c r="J290" s="14"/>
      <c r="K290" s="15"/>
      <c r="L290" s="17"/>
      <c r="M290" s="4"/>
    </row>
    <row r="291" spans="9:13" x14ac:dyDescent="0.3">
      <c r="I291" s="4"/>
      <c r="J291" s="14"/>
      <c r="K291" s="15"/>
      <c r="L291" s="17"/>
      <c r="M291" s="4"/>
    </row>
    <row r="292" spans="9:13" x14ac:dyDescent="0.3">
      <c r="I292" s="4"/>
      <c r="J292" s="14"/>
      <c r="K292" s="15"/>
      <c r="L292" s="17"/>
      <c r="M292" s="4"/>
    </row>
    <row r="293" spans="9:13" x14ac:dyDescent="0.3">
      <c r="I293" s="4"/>
      <c r="J293" s="14"/>
      <c r="K293" s="15"/>
      <c r="L293" s="17"/>
      <c r="M293" s="4"/>
    </row>
    <row r="294" spans="9:13" x14ac:dyDescent="0.3">
      <c r="I294" s="4"/>
      <c r="J294" s="16"/>
      <c r="K294" s="10"/>
      <c r="L294" s="10"/>
      <c r="M294" s="4"/>
    </row>
    <row r="295" spans="9:13" x14ac:dyDescent="0.3">
      <c r="I295" s="4"/>
      <c r="J295" s="16"/>
      <c r="K295" s="10"/>
      <c r="L295" s="10"/>
      <c r="M295" s="4"/>
    </row>
    <row r="297" spans="9:13" ht="15" customHeight="1" x14ac:dyDescent="0.3"/>
    <row r="298" spans="9:13" ht="13.5" customHeight="1" x14ac:dyDescent="0.3"/>
    <row r="299" spans="9:13" ht="12.75" customHeight="1" x14ac:dyDescent="0.3"/>
    <row r="328" spans="10:10" x14ac:dyDescent="0.3">
      <c r="J328" s="20"/>
    </row>
    <row r="341" spans="1:6" ht="15" customHeight="1" x14ac:dyDescent="0.3"/>
    <row r="352" spans="1:6" x14ac:dyDescent="0.3">
      <c r="A352" s="1"/>
      <c r="B352" s="2"/>
      <c r="C352" s="2"/>
      <c r="D352" s="2"/>
      <c r="E352" s="2"/>
      <c r="F352" s="4"/>
    </row>
    <row r="353" spans="1:9" x14ac:dyDescent="0.3">
      <c r="A353" s="1"/>
      <c r="B353" s="2"/>
      <c r="C353" s="3"/>
      <c r="D353" s="2"/>
      <c r="E353" s="2"/>
      <c r="F353" s="4"/>
    </row>
    <row r="354" spans="1:9" x14ac:dyDescent="0.3">
      <c r="A354" s="1"/>
      <c r="B354" s="2"/>
      <c r="C354" s="3"/>
      <c r="D354" s="2"/>
      <c r="E354" s="2"/>
      <c r="F354" s="4"/>
    </row>
    <row r="355" spans="1:9" x14ac:dyDescent="0.3">
      <c r="A355" s="1"/>
      <c r="B355" s="2"/>
      <c r="C355" s="1"/>
      <c r="D355" s="2"/>
      <c r="E355" s="2"/>
      <c r="F355" s="4"/>
    </row>
    <row r="356" spans="1:9" x14ac:dyDescent="0.3">
      <c r="A356" s="1"/>
      <c r="B356" s="2"/>
      <c r="C356" s="5"/>
      <c r="D356" s="2"/>
      <c r="E356" s="2"/>
      <c r="F356" s="4"/>
    </row>
    <row r="357" spans="1:9" x14ac:dyDescent="0.3">
      <c r="A357" s="6"/>
      <c r="B357" s="7"/>
      <c r="C357" s="3"/>
      <c r="D357" s="2"/>
      <c r="E357" s="2"/>
      <c r="F357" s="4"/>
    </row>
    <row r="358" spans="1:9" x14ac:dyDescent="0.3">
      <c r="A358" s="1"/>
      <c r="B358" s="2"/>
      <c r="C358" s="3"/>
      <c r="D358" s="2"/>
      <c r="E358" s="2"/>
      <c r="F358" s="4"/>
    </row>
    <row r="359" spans="1:9" x14ac:dyDescent="0.3">
      <c r="A359" s="1"/>
      <c r="B359" s="2"/>
      <c r="C359" s="1"/>
      <c r="D359" s="2"/>
      <c r="E359" s="2"/>
      <c r="F359" s="4"/>
    </row>
    <row r="360" spans="1:9" x14ac:dyDescent="0.3">
      <c r="A360" s="6"/>
      <c r="B360" s="7"/>
      <c r="C360" s="8"/>
      <c r="D360" s="7"/>
      <c r="E360" s="7"/>
      <c r="F360" s="4"/>
    </row>
    <row r="361" spans="1:9" x14ac:dyDescent="0.3">
      <c r="A361" s="6"/>
      <c r="B361" s="7"/>
      <c r="C361" s="9"/>
      <c r="D361" s="7"/>
      <c r="E361" s="7"/>
      <c r="F361" s="4"/>
    </row>
    <row r="362" spans="1:9" x14ac:dyDescent="0.3">
      <c r="A362" s="1"/>
      <c r="B362" s="2"/>
      <c r="C362" s="1"/>
      <c r="D362" s="2"/>
      <c r="E362" s="2"/>
      <c r="F362" s="4"/>
      <c r="I362" s="19"/>
    </row>
    <row r="363" spans="1:9" x14ac:dyDescent="0.3">
      <c r="A363" s="6"/>
      <c r="B363" s="7"/>
      <c r="C363" s="8"/>
      <c r="D363" s="2"/>
      <c r="E363" s="2"/>
      <c r="F363" s="4"/>
    </row>
    <row r="364" spans="1:9" x14ac:dyDescent="0.3">
      <c r="A364" s="1"/>
      <c r="B364" s="2"/>
      <c r="C364" s="3"/>
      <c r="D364" s="2"/>
      <c r="E364" s="2"/>
      <c r="F364" s="4"/>
    </row>
    <row r="365" spans="1:9" x14ac:dyDescent="0.3">
      <c r="A365" s="6"/>
      <c r="B365" s="7"/>
      <c r="C365" s="6"/>
      <c r="D365" s="2"/>
      <c r="E365" s="2"/>
      <c r="F365" s="4"/>
    </row>
    <row r="366" spans="1:9" x14ac:dyDescent="0.3">
      <c r="A366" s="1"/>
      <c r="B366" s="2"/>
      <c r="C366" s="2"/>
      <c r="D366" s="2"/>
      <c r="E366" s="2"/>
      <c r="F366" s="4"/>
    </row>
    <row r="367" spans="1:9" x14ac:dyDescent="0.3">
      <c r="A367" s="1"/>
      <c r="B367" s="2"/>
      <c r="C367" s="3"/>
      <c r="D367" s="2"/>
      <c r="E367" s="2"/>
      <c r="F367" s="4"/>
    </row>
    <row r="368" spans="1:9" x14ac:dyDescent="0.3">
      <c r="A368" s="1"/>
      <c r="B368" s="2"/>
      <c r="C368" s="1"/>
      <c r="D368" s="2"/>
      <c r="E368" s="2"/>
      <c r="F368" s="4"/>
    </row>
    <row r="369" spans="1:6" x14ac:dyDescent="0.3">
      <c r="A369" s="1"/>
      <c r="B369" s="2"/>
      <c r="C369" s="2"/>
      <c r="D369" s="2"/>
      <c r="E369" s="2"/>
      <c r="F369" s="4"/>
    </row>
    <row r="391" ht="15.75" customHeight="1" x14ac:dyDescent="0.3"/>
    <row r="393" ht="16.5" customHeight="1" x14ac:dyDescent="0.3"/>
    <row r="400" ht="15.75" customHeight="1" x14ac:dyDescent="0.3"/>
    <row r="402" ht="14.25" customHeight="1" x14ac:dyDescent="0.3"/>
    <row r="405" ht="15" customHeight="1" x14ac:dyDescent="0.3"/>
    <row r="417" ht="15" customHeight="1" x14ac:dyDescent="0.3"/>
    <row r="461" ht="11.25" customHeight="1" x14ac:dyDescent="0.3"/>
    <row r="462" ht="13.5" customHeight="1" x14ac:dyDescent="0.3"/>
  </sheetData>
  <mergeCells count="62">
    <mergeCell ref="A217:E217"/>
    <mergeCell ref="F217:G217"/>
    <mergeCell ref="A225:F225"/>
    <mergeCell ref="A226:B228"/>
    <mergeCell ref="C226:F226"/>
    <mergeCell ref="C227:F227"/>
    <mergeCell ref="C228:F228"/>
    <mergeCell ref="C214:E214"/>
    <mergeCell ref="F214:G214"/>
    <mergeCell ref="C215:E215"/>
    <mergeCell ref="F215:G215"/>
    <mergeCell ref="C216:E216"/>
    <mergeCell ref="F216:G216"/>
    <mergeCell ref="G166:G168"/>
    <mergeCell ref="C213:E213"/>
    <mergeCell ref="F213:G213"/>
    <mergeCell ref="A182:F182"/>
    <mergeCell ref="A194:F194"/>
    <mergeCell ref="A195:F195"/>
    <mergeCell ref="F198:F200"/>
    <mergeCell ref="G198:G200"/>
    <mergeCell ref="A204:F204"/>
    <mergeCell ref="A205:F205"/>
    <mergeCell ref="A206:F206"/>
    <mergeCell ref="A211:G211"/>
    <mergeCell ref="C212:E212"/>
    <mergeCell ref="F212:G212"/>
    <mergeCell ref="A173:F173"/>
    <mergeCell ref="A105:F105"/>
    <mergeCell ref="A115:F115"/>
    <mergeCell ref="A128:F128"/>
    <mergeCell ref="F133:F135"/>
    <mergeCell ref="A149:F149"/>
    <mergeCell ref="A152:F152"/>
    <mergeCell ref="A161:F161"/>
    <mergeCell ref="F166:F168"/>
    <mergeCell ref="G133:G135"/>
    <mergeCell ref="A144:F144"/>
    <mergeCell ref="A80:F80"/>
    <mergeCell ref="A85:F85"/>
    <mergeCell ref="A92:F92"/>
    <mergeCell ref="A93:F93"/>
    <mergeCell ref="F100:F102"/>
    <mergeCell ref="G100:G102"/>
    <mergeCell ref="G67:G69"/>
    <mergeCell ref="A21:F21"/>
    <mergeCell ref="A24:F24"/>
    <mergeCell ref="A25:F25"/>
    <mergeCell ref="A26:G26"/>
    <mergeCell ref="F34:F36"/>
    <mergeCell ref="G34:G36"/>
    <mergeCell ref="A38:F38"/>
    <mergeCell ref="A39:F39"/>
    <mergeCell ref="A61:F61"/>
    <mergeCell ref="A66:F66"/>
    <mergeCell ref="F67:F69"/>
    <mergeCell ref="A9:G9"/>
    <mergeCell ref="A2:G2"/>
    <mergeCell ref="C3:G3"/>
    <mergeCell ref="C5:G5"/>
    <mergeCell ref="F6:F8"/>
    <mergeCell ref="G6:G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</dc:creator>
  <cp:lastModifiedBy>Jiří Starý</cp:lastModifiedBy>
  <cp:lastPrinted>2021-03-09T09:26:42Z</cp:lastPrinted>
  <dcterms:created xsi:type="dcterms:W3CDTF">2014-01-28T14:10:30Z</dcterms:created>
  <dcterms:modified xsi:type="dcterms:W3CDTF">2021-12-02T13:56:31Z</dcterms:modified>
</cp:coreProperties>
</file>